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filterPrivacy="1" codeName="ThisWorkbook" defaultThemeVersion="124226"/>
  <xr:revisionPtr revIDLastSave="0" documentId="13_ncr:1_{3440F200-4D9F-4627-B9C9-48D7647809E6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キャッシュ・フロー分析表（３期）" sheetId="8" r:id="rId1"/>
    <sheet name="キャッシュ・フロー分析表（４期）" sheetId="6" r:id="rId2"/>
    <sheet name="問題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8" l="1"/>
  <c r="D16" i="8" s="1"/>
  <c r="G16" i="8" s="1"/>
  <c r="H16" i="8" s="1"/>
  <c r="C24" i="8"/>
  <c r="D24" i="8" s="1"/>
  <c r="C23" i="8"/>
  <c r="D23" i="8" s="1"/>
  <c r="G23" i="8" s="1"/>
  <c r="J23" i="8" s="1"/>
  <c r="C22" i="8"/>
  <c r="C21" i="8"/>
  <c r="D21" i="8" s="1"/>
  <c r="G21" i="8" s="1"/>
  <c r="H21" i="8" s="1"/>
  <c r="C20" i="8"/>
  <c r="C19" i="8"/>
  <c r="C18" i="8"/>
  <c r="C17" i="8"/>
  <c r="D17" i="8" s="1"/>
  <c r="G17" i="8" s="1"/>
  <c r="H17" i="8" s="1"/>
  <c r="C15" i="8"/>
  <c r="C14" i="8"/>
  <c r="D14" i="8" s="1"/>
  <c r="G14" i="8" s="1"/>
  <c r="C13" i="8"/>
  <c r="D13" i="8" s="1"/>
  <c r="G13" i="8" s="1"/>
  <c r="I13" i="8" s="1"/>
  <c r="C12" i="8"/>
  <c r="C11" i="8"/>
  <c r="D11" i="8" s="1"/>
  <c r="G11" i="8" s="1"/>
  <c r="I11" i="8" s="1"/>
  <c r="C10" i="8"/>
  <c r="D10" i="8" s="1"/>
  <c r="G10" i="8" s="1"/>
  <c r="H10" i="8" s="1"/>
  <c r="C9" i="8"/>
  <c r="C8" i="8"/>
  <c r="D8" i="8" s="1"/>
  <c r="G8" i="8" s="1"/>
  <c r="H8" i="8" s="1"/>
  <c r="C7" i="8"/>
  <c r="C6" i="8"/>
  <c r="G35" i="8"/>
  <c r="H35" i="8" s="1"/>
  <c r="G34" i="8"/>
  <c r="H34" i="8" s="1"/>
  <c r="G33" i="8"/>
  <c r="H33" i="8" s="1"/>
  <c r="G32" i="8"/>
  <c r="H32" i="8" s="1"/>
  <c r="F31" i="8"/>
  <c r="G31" i="8" s="1"/>
  <c r="H31" i="8" s="1"/>
  <c r="F30" i="8"/>
  <c r="F29" i="8"/>
  <c r="G27" i="8"/>
  <c r="H27" i="8" s="1"/>
  <c r="B26" i="8"/>
  <c r="F25" i="8"/>
  <c r="F24" i="8"/>
  <c r="D22" i="8"/>
  <c r="G22" i="8" s="1"/>
  <c r="J22" i="8" s="1"/>
  <c r="D20" i="8"/>
  <c r="G20" i="8" s="1"/>
  <c r="H20" i="8" s="1"/>
  <c r="D19" i="8"/>
  <c r="G19" i="8" s="1"/>
  <c r="H19" i="8" s="1"/>
  <c r="D18" i="8"/>
  <c r="G18" i="8" s="1"/>
  <c r="H18" i="8" s="1"/>
  <c r="D15" i="8"/>
  <c r="G15" i="8" s="1"/>
  <c r="I15" i="8" s="1"/>
  <c r="D12" i="8"/>
  <c r="G12" i="8" s="1"/>
  <c r="I12" i="8" s="1"/>
  <c r="D9" i="8"/>
  <c r="G9" i="8" s="1"/>
  <c r="H9" i="8" s="1"/>
  <c r="D7" i="8"/>
  <c r="G7" i="8" s="1"/>
  <c r="F30" i="6"/>
  <c r="F31" i="6"/>
  <c r="G28" i="8" l="1"/>
  <c r="H28" i="8" s="1"/>
  <c r="G24" i="8"/>
  <c r="G36" i="8" s="1"/>
  <c r="F36" i="8"/>
  <c r="C26" i="8"/>
  <c r="I36" i="8"/>
  <c r="D6" i="8"/>
  <c r="G6" i="8" s="1"/>
  <c r="J36" i="8"/>
  <c r="H7" i="8"/>
  <c r="H36" i="8" s="1"/>
  <c r="B40" i="5"/>
  <c r="B33" i="5"/>
  <c r="B21" i="5"/>
  <c r="B25" i="5" s="1"/>
  <c r="D26" i="8" l="1"/>
  <c r="B42" i="5"/>
  <c r="B44" i="5" s="1"/>
  <c r="D23" i="6"/>
  <c r="G23" i="6" s="1"/>
  <c r="J23" i="6" s="1"/>
  <c r="D22" i="6"/>
  <c r="G22" i="6" s="1"/>
  <c r="J22" i="6" s="1"/>
  <c r="J36" i="6" s="1"/>
  <c r="D15" i="6"/>
  <c r="G15" i="6" s="1"/>
  <c r="I15" i="6" s="1"/>
  <c r="D11" i="6"/>
  <c r="G11" i="6" s="1"/>
  <c r="I11" i="6" s="1"/>
  <c r="D12" i="6"/>
  <c r="G12" i="6" s="1"/>
  <c r="I12" i="6" s="1"/>
  <c r="D13" i="6"/>
  <c r="G13" i="6" s="1"/>
  <c r="I13" i="6" s="1"/>
  <c r="F29" i="6"/>
  <c r="G28" i="6" s="1"/>
  <c r="H28" i="6" s="1"/>
  <c r="G35" i="6"/>
  <c r="H35" i="6" s="1"/>
  <c r="G33" i="6"/>
  <c r="H33" i="6" s="1"/>
  <c r="D17" i="6"/>
  <c r="G17" i="6" s="1"/>
  <c r="H17" i="6" s="1"/>
  <c r="D18" i="6"/>
  <c r="G18" i="6" s="1"/>
  <c r="H18" i="6" s="1"/>
  <c r="D21" i="6"/>
  <c r="G21" i="6" s="1"/>
  <c r="H21" i="6" s="1"/>
  <c r="D10" i="6"/>
  <c r="G10" i="6" s="1"/>
  <c r="H10" i="6" s="1"/>
  <c r="D20" i="6"/>
  <c r="G20" i="6" s="1"/>
  <c r="H20" i="6" s="1"/>
  <c r="D16" i="6"/>
  <c r="G16" i="6" s="1"/>
  <c r="H16" i="6" s="1"/>
  <c r="D9" i="6"/>
  <c r="G9" i="6" s="1"/>
  <c r="H9" i="6" s="1"/>
  <c r="D7" i="6"/>
  <c r="G7" i="6" s="1"/>
  <c r="H7" i="6" s="1"/>
  <c r="G34" i="6"/>
  <c r="H34" i="6" s="1"/>
  <c r="G32" i="6"/>
  <c r="H32" i="6" s="1"/>
  <c r="D8" i="6"/>
  <c r="G8" i="6" s="1"/>
  <c r="H8" i="6" s="1"/>
  <c r="G31" i="6"/>
  <c r="H31" i="6" s="1"/>
  <c r="G27" i="6"/>
  <c r="H27" i="6" s="1"/>
  <c r="F24" i="6"/>
  <c r="F25" i="6"/>
  <c r="D14" i="6"/>
  <c r="D19" i="6"/>
  <c r="G19" i="6" s="1"/>
  <c r="H19" i="6" s="1"/>
  <c r="D24" i="6"/>
  <c r="D6" i="6"/>
  <c r="G6" i="6" s="1"/>
  <c r="C26" i="6"/>
  <c r="B26" i="6"/>
  <c r="F36" i="6" l="1"/>
  <c r="G14" i="6"/>
  <c r="G24" i="6"/>
  <c r="I36" i="6"/>
  <c r="D26" i="6"/>
  <c r="H36" i="6"/>
  <c r="G36" i="6" l="1"/>
</calcChain>
</file>

<file path=xl/sharedStrings.xml><?xml version="1.0" encoding="utf-8"?>
<sst xmlns="http://schemas.openxmlformats.org/spreadsheetml/2006/main" count="172" uniqueCount="103">
  <si>
    <t>項目</t>
  </si>
  <si>
    <t>　貸倒引当金の増加額</t>
  </si>
  <si>
    <t>　受取利息及び受取配当金</t>
  </si>
  <si>
    <t>　支払利息</t>
  </si>
  <si>
    <t>　有形固定資産売却益</t>
  </si>
  <si>
    <t>　有形固定資産売却損</t>
  </si>
  <si>
    <t>　有形固定資産除却損</t>
  </si>
  <si>
    <t>　その他非資金損益項目の増加（減少）額</t>
  </si>
  <si>
    <t>　売上債権の増加（減少）額</t>
  </si>
  <si>
    <t>　たな卸資産の増加（減少）額</t>
  </si>
  <si>
    <t>　仕入債務の減少（増加）額</t>
  </si>
  <si>
    <t>　未払消費税等の増加（減少）額</t>
  </si>
  <si>
    <t>　その他資産の増加（減少）額</t>
  </si>
  <si>
    <t>　その他負債の減少（増加）額</t>
  </si>
  <si>
    <t>　利息及び配当金の受取額</t>
  </si>
  <si>
    <t>　利息の支払額</t>
  </si>
  <si>
    <t>　法人税等の支払額</t>
  </si>
  <si>
    <t>　営業活動によるキャッシュ・フロー</t>
  </si>
  <si>
    <t>Ⅱ投資活動によるキャッシュ・フロー</t>
  </si>
  <si>
    <t>　有形固定資産の取得による支出</t>
  </si>
  <si>
    <t>　有形固定資産の売却による収入</t>
  </si>
  <si>
    <t>　その他投資活動による支出</t>
  </si>
  <si>
    <t>　その他投資活動による収入</t>
  </si>
  <si>
    <t>　投資活動によるキャッシュ・フロー</t>
  </si>
  <si>
    <t>Ⅲ財務活動によるキャッシュ・フロー</t>
  </si>
  <si>
    <t>　長期借入れによる収入</t>
  </si>
  <si>
    <t>　長期借入金の返済による支出</t>
  </si>
  <si>
    <t>　株式の発行による収入</t>
  </si>
  <si>
    <t>　その他財務活動による支出</t>
  </si>
  <si>
    <t>　その他財務活動による収入</t>
  </si>
  <si>
    <t>　財務活動によるキャッシュ・フロー</t>
  </si>
  <si>
    <t>Ⅳ現金及び現金同等物に係る換算差額</t>
  </si>
  <si>
    <t>Ⅴ現金及び現金同等物の増加額</t>
  </si>
  <si>
    <t>Ⅵ現金及び現金同等物の期首残高</t>
  </si>
  <si>
    <t>Ⅶ現金及び現金同等物の期末残高</t>
  </si>
  <si>
    <t>（単位：円）</t>
    <rPh sb="1" eb="3">
      <t>タンイ</t>
    </rPh>
    <rPh sb="4" eb="5">
      <t>エン</t>
    </rPh>
    <phoneticPr fontId="3"/>
  </si>
  <si>
    <t>　無形固定資産の取得による支出</t>
    <rPh sb="1" eb="2">
      <t>ム</t>
    </rPh>
    <phoneticPr fontId="3"/>
  </si>
  <si>
    <t>　無形固定資産の売却による収入</t>
    <rPh sb="1" eb="2">
      <t>ム</t>
    </rPh>
    <phoneticPr fontId="3"/>
  </si>
  <si>
    <t>増減</t>
    <rPh sb="0" eb="2">
      <t>ゾウゲン</t>
    </rPh>
    <phoneticPr fontId="3"/>
  </si>
  <si>
    <t>備考</t>
    <rPh sb="0" eb="2">
      <t>ビコウ</t>
    </rPh>
    <phoneticPr fontId="3"/>
  </si>
  <si>
    <r>
      <t>キャッシュ・フロー計算書</t>
    </r>
    <r>
      <rPr>
        <b/>
        <u/>
        <sz val="11"/>
        <rFont val="ＭＳ 明朝"/>
        <family val="1"/>
        <charset val="128"/>
      </rPr>
      <t>（間接法）</t>
    </r>
    <rPh sb="9" eb="12">
      <t>ケイサンショ</t>
    </rPh>
    <rPh sb="13" eb="15">
      <t>カンセツ</t>
    </rPh>
    <rPh sb="15" eb="16">
      <t>ホウ</t>
    </rPh>
    <phoneticPr fontId="3"/>
  </si>
  <si>
    <t>Ⅰ営業活動によるキャッシュ・フロー</t>
    <phoneticPr fontId="3"/>
  </si>
  <si>
    <t>　税引前当期純利益（損失）</t>
    <phoneticPr fontId="3"/>
  </si>
  <si>
    <t>　減価償却費</t>
    <phoneticPr fontId="3"/>
  </si>
  <si>
    <t>　　　　　　小計</t>
    <phoneticPr fontId="3"/>
  </si>
  <si>
    <t>前期繰越額</t>
    <rPh sb="0" eb="2">
      <t>ゼンキ</t>
    </rPh>
    <rPh sb="2" eb="5">
      <t>クリコシガク</t>
    </rPh>
    <phoneticPr fontId="7"/>
  </si>
  <si>
    <t>現金預金</t>
    <rPh sb="0" eb="2">
      <t>ゲンキン</t>
    </rPh>
    <rPh sb="2" eb="4">
      <t>ヨキン</t>
    </rPh>
    <phoneticPr fontId="7"/>
  </si>
  <si>
    <t>売掛金</t>
    <rPh sb="0" eb="3">
      <t>ウリカケキン</t>
    </rPh>
    <phoneticPr fontId="7"/>
  </si>
  <si>
    <t>貸倒引当金</t>
    <rPh sb="0" eb="2">
      <t>カシダオレ</t>
    </rPh>
    <rPh sb="2" eb="5">
      <t>ヒキアテキン</t>
    </rPh>
    <phoneticPr fontId="7"/>
  </si>
  <si>
    <t>商品</t>
    <rPh sb="0" eb="2">
      <t>ショウヒン</t>
    </rPh>
    <phoneticPr fontId="7"/>
  </si>
  <si>
    <t>前払費用</t>
    <rPh sb="0" eb="2">
      <t>マエバラ</t>
    </rPh>
    <rPh sb="2" eb="4">
      <t>ヒヨウ</t>
    </rPh>
    <phoneticPr fontId="7"/>
  </si>
  <si>
    <t>建物</t>
    <rPh sb="0" eb="2">
      <t>タテモノ</t>
    </rPh>
    <phoneticPr fontId="7"/>
  </si>
  <si>
    <t>建物附属設備</t>
    <rPh sb="0" eb="2">
      <t>タテモノ</t>
    </rPh>
    <rPh sb="2" eb="4">
      <t>フゾク</t>
    </rPh>
    <rPh sb="4" eb="6">
      <t>セツビ</t>
    </rPh>
    <phoneticPr fontId="7"/>
  </si>
  <si>
    <t>工具器具備品</t>
    <rPh sb="0" eb="2">
      <t>コウグ</t>
    </rPh>
    <rPh sb="2" eb="4">
      <t>キグ</t>
    </rPh>
    <rPh sb="4" eb="6">
      <t>ビヒン</t>
    </rPh>
    <phoneticPr fontId="7"/>
  </si>
  <si>
    <t>減価償却累計額</t>
    <rPh sb="0" eb="2">
      <t>ゲンカ</t>
    </rPh>
    <rPh sb="2" eb="4">
      <t>ショウキャク</t>
    </rPh>
    <rPh sb="4" eb="7">
      <t>ルイケイガク</t>
    </rPh>
    <phoneticPr fontId="7"/>
  </si>
  <si>
    <t>借地権</t>
    <rPh sb="0" eb="3">
      <t>シャクチケン</t>
    </rPh>
    <phoneticPr fontId="7"/>
  </si>
  <si>
    <t>買掛金</t>
    <rPh sb="0" eb="3">
      <t>カイカケキン</t>
    </rPh>
    <phoneticPr fontId="7"/>
  </si>
  <si>
    <t>未払費用</t>
    <rPh sb="0" eb="2">
      <t>ミハラ</t>
    </rPh>
    <rPh sb="2" eb="4">
      <t>ヒヨウ</t>
    </rPh>
    <phoneticPr fontId="7"/>
  </si>
  <si>
    <t>未払法人税等</t>
    <rPh sb="0" eb="2">
      <t>ミハラ</t>
    </rPh>
    <rPh sb="2" eb="5">
      <t>ホウジンゼイ</t>
    </rPh>
    <rPh sb="5" eb="6">
      <t>トウ</t>
    </rPh>
    <phoneticPr fontId="7"/>
  </si>
  <si>
    <t>未払消費税等</t>
    <rPh sb="0" eb="2">
      <t>ミハラ</t>
    </rPh>
    <rPh sb="2" eb="5">
      <t>ショウヒゼイ</t>
    </rPh>
    <rPh sb="5" eb="6">
      <t>トウ</t>
    </rPh>
    <phoneticPr fontId="7"/>
  </si>
  <si>
    <t>預り金</t>
    <rPh sb="0" eb="1">
      <t>アズカ</t>
    </rPh>
    <rPh sb="2" eb="3">
      <t>キン</t>
    </rPh>
    <phoneticPr fontId="7"/>
  </si>
  <si>
    <t>長期借入金</t>
    <rPh sb="0" eb="2">
      <t>チョウキ</t>
    </rPh>
    <rPh sb="2" eb="5">
      <t>カリイレキン</t>
    </rPh>
    <phoneticPr fontId="7"/>
  </si>
  <si>
    <t>資本金</t>
    <rPh sb="0" eb="3">
      <t>シホンキン</t>
    </rPh>
    <phoneticPr fontId="7"/>
  </si>
  <si>
    <t>未払金</t>
    <rPh sb="0" eb="2">
      <t>ミハラ</t>
    </rPh>
    <rPh sb="2" eb="3">
      <t>キン</t>
    </rPh>
    <phoneticPr fontId="7"/>
  </si>
  <si>
    <t>合計</t>
    <rPh sb="0" eb="2">
      <t>ゴウケイ</t>
    </rPh>
    <phoneticPr fontId="7"/>
  </si>
  <si>
    <t>調整額</t>
    <rPh sb="0" eb="3">
      <t>チョウセイガク</t>
    </rPh>
    <phoneticPr fontId="7"/>
  </si>
  <si>
    <t>税引前当期純利益</t>
    <rPh sb="0" eb="2">
      <t>ゼイビ</t>
    </rPh>
    <rPh sb="2" eb="3">
      <t>マエ</t>
    </rPh>
    <rPh sb="3" eb="5">
      <t>トウキ</t>
    </rPh>
    <rPh sb="5" eb="8">
      <t>ジュンリエキ</t>
    </rPh>
    <phoneticPr fontId="7"/>
  </si>
  <si>
    <t>法人税等</t>
    <rPh sb="0" eb="3">
      <t>ホウジンゼイ</t>
    </rPh>
    <rPh sb="3" eb="4">
      <t>トウ</t>
    </rPh>
    <phoneticPr fontId="7"/>
  </si>
  <si>
    <t>減価償却費</t>
    <rPh sb="0" eb="2">
      <t>ゲンカ</t>
    </rPh>
    <rPh sb="2" eb="5">
      <t>ショウキャクヒ</t>
    </rPh>
    <phoneticPr fontId="7"/>
  </si>
  <si>
    <t>支払利息</t>
    <rPh sb="0" eb="2">
      <t>シハラ</t>
    </rPh>
    <rPh sb="2" eb="4">
      <t>リソク</t>
    </rPh>
    <phoneticPr fontId="7"/>
  </si>
  <si>
    <t>①</t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</si>
  <si>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</si>
  <si>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</si>
  <si>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</si>
  <si>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</si>
  <si>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</si>
  <si>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内訳</t>
    <rPh sb="0" eb="2">
      <t>ウチワケ</t>
    </rPh>
    <phoneticPr fontId="7"/>
  </si>
  <si>
    <t>営業活動</t>
    <rPh sb="0" eb="2">
      <t>エイギョウ</t>
    </rPh>
    <rPh sb="2" eb="4">
      <t>カツドウ</t>
    </rPh>
    <phoneticPr fontId="7"/>
  </si>
  <si>
    <t>投資活動</t>
    <rPh sb="0" eb="2">
      <t>トウシ</t>
    </rPh>
    <rPh sb="2" eb="4">
      <t>カツドウ</t>
    </rPh>
    <phoneticPr fontId="7"/>
  </si>
  <si>
    <t>財務活動</t>
    <rPh sb="0" eb="2">
      <t>ザイム</t>
    </rPh>
    <rPh sb="2" eb="4">
      <t>カツドウ</t>
    </rPh>
    <phoneticPr fontId="7"/>
  </si>
  <si>
    <t>項　　目</t>
    <rPh sb="0" eb="1">
      <t>コウ</t>
    </rPh>
    <rPh sb="3" eb="4">
      <t>メ</t>
    </rPh>
    <phoneticPr fontId="7"/>
  </si>
  <si>
    <t>キャッシュ・フロー分析表</t>
    <rPh sb="9" eb="12">
      <t>ブンセキヒョウ</t>
    </rPh>
    <phoneticPr fontId="7"/>
  </si>
  <si>
    <t>（単位：円）</t>
  </si>
  <si>
    <t>差額</t>
    <rPh sb="0" eb="2">
      <t>サガク</t>
    </rPh>
    <phoneticPr fontId="7"/>
  </si>
  <si>
    <t>ｷｬｯｼｭ･ﾌﾛｰ
総　額</t>
    <rPh sb="10" eb="11">
      <t>フサ</t>
    </rPh>
    <rPh sb="12" eb="13">
      <t>ガク</t>
    </rPh>
    <phoneticPr fontId="7"/>
  </si>
  <si>
    <t>当期末残高</t>
    <rPh sb="0" eb="2">
      <t>トウキ</t>
    </rPh>
    <rPh sb="2" eb="3">
      <t>マツ</t>
    </rPh>
    <rPh sb="3" eb="5">
      <t>ザンダカ</t>
    </rPh>
    <phoneticPr fontId="7"/>
  </si>
  <si>
    <t>第４期</t>
    <rPh sb="0" eb="1">
      <t>ダイ</t>
    </rPh>
    <rPh sb="2" eb="3">
      <t>キ</t>
    </rPh>
    <phoneticPr fontId="7"/>
  </si>
  <si>
    <t>（注意）</t>
    <rPh sb="1" eb="3">
      <t>チュウイ</t>
    </rPh>
    <phoneticPr fontId="7"/>
  </si>
  <si>
    <t>　　③未払法人税等の増減額</t>
    <rPh sb="3" eb="5">
      <t>ミハライ</t>
    </rPh>
    <rPh sb="5" eb="8">
      <t>ホウジンゼイ</t>
    </rPh>
    <rPh sb="8" eb="9">
      <t>トウ</t>
    </rPh>
    <rPh sb="10" eb="13">
      <t>ゾウゲンガク</t>
    </rPh>
    <phoneticPr fontId="7"/>
  </si>
  <si>
    <t>　　④当期減価償却額</t>
    <rPh sb="3" eb="5">
      <t>トウキ</t>
    </rPh>
    <rPh sb="5" eb="7">
      <t>ゲンカ</t>
    </rPh>
    <rPh sb="7" eb="10">
      <t>ショウキャクガク</t>
    </rPh>
    <phoneticPr fontId="7"/>
  </si>
  <si>
    <t>　　①税引前当期純利益</t>
    <rPh sb="3" eb="6">
      <t>ゼイビキマエ</t>
    </rPh>
    <rPh sb="6" eb="8">
      <t>トウキ</t>
    </rPh>
    <rPh sb="8" eb="11">
      <t>ジュンリエキ</t>
    </rPh>
    <phoneticPr fontId="7"/>
  </si>
  <si>
    <t>　　②法人税等</t>
    <rPh sb="3" eb="6">
      <t>ホウジンゼイ</t>
    </rPh>
    <rPh sb="6" eb="7">
      <t>トウ</t>
    </rPh>
    <phoneticPr fontId="7"/>
  </si>
  <si>
    <t>　　⑤受取利息の発生額と受取額（差額は，法人税等で処理）</t>
    <rPh sb="3" eb="5">
      <t>ウケト</t>
    </rPh>
    <rPh sb="5" eb="7">
      <t>リソク</t>
    </rPh>
    <rPh sb="8" eb="10">
      <t>ハッセイ</t>
    </rPh>
    <rPh sb="10" eb="11">
      <t>ガク</t>
    </rPh>
    <rPh sb="12" eb="14">
      <t>ウケト</t>
    </rPh>
    <rPh sb="14" eb="15">
      <t>ガク</t>
    </rPh>
    <rPh sb="16" eb="18">
      <t>サガク</t>
    </rPh>
    <rPh sb="20" eb="23">
      <t>ホウジンゼイ</t>
    </rPh>
    <rPh sb="23" eb="24">
      <t>トウ</t>
    </rPh>
    <rPh sb="25" eb="27">
      <t>ショリ</t>
    </rPh>
    <phoneticPr fontId="7"/>
  </si>
  <si>
    <t>　　⑥支払利息の発生額と支払額</t>
    <rPh sb="3" eb="5">
      <t>シハライ</t>
    </rPh>
    <rPh sb="5" eb="7">
      <t>リソク</t>
    </rPh>
    <rPh sb="8" eb="11">
      <t>ハッセイガク</t>
    </rPh>
    <rPh sb="12" eb="14">
      <t>シハライ</t>
    </rPh>
    <rPh sb="14" eb="15">
      <t>ガク</t>
    </rPh>
    <phoneticPr fontId="7"/>
  </si>
  <si>
    <t>第３期</t>
    <rPh sb="0" eb="1">
      <t>ダイ</t>
    </rPh>
    <rPh sb="2" eb="3">
      <t>キ</t>
    </rPh>
    <phoneticPr fontId="3"/>
  </si>
  <si>
    <t>第４期</t>
    <rPh sb="0" eb="1">
      <t>ダイ</t>
    </rPh>
    <rPh sb="2" eb="3">
      <t>キ</t>
    </rPh>
    <phoneticPr fontId="3"/>
  </si>
  <si>
    <t>　１．前期繰越額及び当期末残高については，借方残高をプラス，貸方残高をマイナスで入力している。</t>
    <rPh sb="3" eb="5">
      <t>ゼンキ</t>
    </rPh>
    <rPh sb="5" eb="8">
      <t>クリコシガク</t>
    </rPh>
    <rPh sb="8" eb="9">
      <t>オヨ</t>
    </rPh>
    <rPh sb="10" eb="12">
      <t>トウキ</t>
    </rPh>
    <rPh sb="12" eb="13">
      <t>マツ</t>
    </rPh>
    <rPh sb="13" eb="15">
      <t>ザンダカ</t>
    </rPh>
    <rPh sb="21" eb="23">
      <t>カリカタ</t>
    </rPh>
    <rPh sb="23" eb="25">
      <t>ザンダカ</t>
    </rPh>
    <rPh sb="30" eb="32">
      <t>カシカタ</t>
    </rPh>
    <rPh sb="32" eb="34">
      <t>ザンダカ</t>
    </rPh>
    <rPh sb="40" eb="42">
      <t>ニュウリョク</t>
    </rPh>
    <phoneticPr fontId="7"/>
  </si>
  <si>
    <t>　２．調整額欄の内容は次のとおり。</t>
    <rPh sb="3" eb="6">
      <t>チョウセイガク</t>
    </rPh>
    <rPh sb="6" eb="7">
      <t>ラン</t>
    </rPh>
    <rPh sb="8" eb="10">
      <t>ナイヨウ</t>
    </rPh>
    <rPh sb="11" eb="12">
      <t>ツギ</t>
    </rPh>
    <phoneticPr fontId="7"/>
  </si>
  <si>
    <t>繰越利益剰余金</t>
    <rPh sb="0" eb="2">
      <t>クリコシ</t>
    </rPh>
    <rPh sb="2" eb="4">
      <t>リエキ</t>
    </rPh>
    <rPh sb="4" eb="7">
      <t>ジョウヨキン</t>
    </rPh>
    <phoneticPr fontId="7"/>
  </si>
  <si>
    <t>株式会社Ｂ</t>
    <rPh sb="0" eb="2">
      <t>カブシキ</t>
    </rPh>
    <rPh sb="2" eb="4">
      <t>カイシャ</t>
    </rPh>
    <phoneticPr fontId="3"/>
  </si>
  <si>
    <t>株式会社Ｂ</t>
    <rPh sb="0" eb="4">
      <t>カブシキガイシャ</t>
    </rPh>
    <phoneticPr fontId="3"/>
  </si>
  <si>
    <t>第３期</t>
    <rPh sb="0" eb="1">
      <t>ダイ</t>
    </rPh>
    <rPh sb="2" eb="3">
      <t>キ</t>
    </rPh>
    <phoneticPr fontId="7"/>
  </si>
  <si>
    <t>受取利息</t>
    <rPh sb="0" eb="2">
      <t>ウケトリ</t>
    </rPh>
    <rPh sb="2" eb="4">
      <t>リソク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</si>
</sst>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b/>
      <sz val="11"/>
      <name val="ＭＳ 明朝"/>
      <family val="1"/>
      <charset val="128"/>
    </font>
    <font>
      <b/>
      <u/>
      <sz val="16"/>
      <name val="ＭＳ 明朝"/>
      <family val="1"/>
      <charset val="128"/>
    </font>
    <font>
      <b/>
      <u/>
      <sz val="11"/>
      <name val="ＭＳ 明朝"/>
      <family val="1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</cellStyleXfs>
  <cellXfs count="107">
    <xf numFmtId="0" fontId="0" fillId="0" borderId="0" xfId="0">
      <alignment vertical="center"/>
    </xf>
    <xf numFmtId="0" fontId="1" fillId="0" borderId="0" xfId="2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right" vertical="center"/>
    </xf>
    <xf numFmtId="49" fontId="4" fillId="0" borderId="0" xfId="2" applyNumberFormat="1" applyFont="1" applyAlignment="1" applyProtection="1">
      <alignment horizontal="center" vertical="center"/>
    </xf>
    <xf numFmtId="49" fontId="4" fillId="0" borderId="0" xfId="2" applyNumberFormat="1" applyFont="1" applyAlignment="1">
      <alignment horizontal="center" vertical="center"/>
    </xf>
    <xf numFmtId="38" fontId="1" fillId="0" borderId="1" xfId="1" applyFont="1" applyBorder="1" applyAlignment="1">
      <alignment horizontal="right" vertical="center"/>
    </xf>
    <xf numFmtId="0" fontId="1" fillId="0" borderId="7" xfId="2" applyFont="1" applyBorder="1" applyAlignment="1">
      <alignment vertical="center"/>
    </xf>
    <xf numFmtId="0" fontId="1" fillId="0" borderId="1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9" xfId="2" applyFont="1" applyBorder="1" applyAlignment="1">
      <alignment vertical="center"/>
    </xf>
    <xf numFmtId="0" fontId="1" fillId="0" borderId="10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38" fontId="1" fillId="0" borderId="2" xfId="1" applyFont="1" applyBorder="1" applyAlignment="1">
      <alignment vertical="center"/>
    </xf>
    <xf numFmtId="38" fontId="1" fillId="0" borderId="3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4" xfId="1" applyFont="1" applyBorder="1" applyAlignment="1">
      <alignment vertical="center"/>
    </xf>
    <xf numFmtId="38" fontId="1" fillId="0" borderId="5" xfId="1" applyFont="1" applyBorder="1" applyAlignment="1">
      <alignment vertical="center"/>
    </xf>
    <xf numFmtId="38" fontId="1" fillId="0" borderId="6" xfId="1" applyFont="1" applyBorder="1" applyAlignment="1">
      <alignment vertical="center"/>
    </xf>
    <xf numFmtId="49" fontId="4" fillId="0" borderId="12" xfId="2" applyNumberFormat="1" applyFont="1" applyBorder="1" applyAlignment="1">
      <alignment vertical="center"/>
    </xf>
    <xf numFmtId="49" fontId="4" fillId="0" borderId="13" xfId="2" applyNumberFormat="1" applyFont="1" applyBorder="1" applyAlignment="1">
      <alignment vertical="center"/>
    </xf>
    <xf numFmtId="49" fontId="4" fillId="0" borderId="14" xfId="2" applyNumberFormat="1" applyFont="1" applyBorder="1" applyAlignment="1">
      <alignment vertical="center"/>
    </xf>
    <xf numFmtId="49" fontId="4" fillId="0" borderId="15" xfId="2" applyNumberFormat="1" applyFont="1" applyBorder="1" applyAlignment="1">
      <alignment vertical="center"/>
    </xf>
    <xf numFmtId="49" fontId="4" fillId="0" borderId="16" xfId="2" applyNumberFormat="1" applyFont="1" applyBorder="1" applyAlignment="1">
      <alignment vertical="center"/>
    </xf>
    <xf numFmtId="38" fontId="0" fillId="0" borderId="0" xfId="1" applyFont="1">
      <alignment vertical="center"/>
    </xf>
    <xf numFmtId="38" fontId="0" fillId="0" borderId="25" xfId="1" applyFont="1" applyBorder="1" applyAlignment="1">
      <alignment horizontal="right" vertical="center"/>
    </xf>
    <xf numFmtId="38" fontId="0" fillId="0" borderId="25" xfId="1" applyFont="1" applyBorder="1" applyAlignment="1">
      <alignment horizontal="left" vertical="center"/>
    </xf>
    <xf numFmtId="38" fontId="4" fillId="0" borderId="0" xfId="1" applyFont="1" applyBorder="1" applyAlignment="1">
      <alignment horizontal="distributed" vertical="center"/>
    </xf>
    <xf numFmtId="38" fontId="0" fillId="0" borderId="0" xfId="1" applyFont="1" applyBorder="1">
      <alignment vertical="center"/>
    </xf>
    <xf numFmtId="38" fontId="0" fillId="0" borderId="0" xfId="1" applyFont="1" applyBorder="1" applyAlignment="1">
      <alignment horizontal="center" vertical="center"/>
    </xf>
    <xf numFmtId="38" fontId="1" fillId="0" borderId="26" xfId="2" applyNumberFormat="1" applyFont="1" applyBorder="1" applyAlignment="1">
      <alignment vertical="center"/>
    </xf>
    <xf numFmtId="38" fontId="1" fillId="0" borderId="27" xfId="2" applyNumberFormat="1" applyFont="1" applyBorder="1" applyAlignment="1">
      <alignment vertical="center"/>
    </xf>
    <xf numFmtId="38" fontId="1" fillId="0" borderId="28" xfId="2" applyNumberFormat="1" applyFont="1" applyBorder="1" applyAlignment="1">
      <alignment vertical="center"/>
    </xf>
    <xf numFmtId="38" fontId="1" fillId="0" borderId="26" xfId="1" applyFont="1" applyBorder="1" applyAlignment="1">
      <alignment horizontal="right" vertical="center"/>
    </xf>
    <xf numFmtId="38" fontId="1" fillId="0" borderId="29" xfId="2" applyNumberFormat="1" applyFont="1" applyBorder="1" applyAlignment="1">
      <alignment vertical="center"/>
    </xf>
    <xf numFmtId="38" fontId="1" fillId="0" borderId="27" xfId="2" quotePrefix="1" applyNumberFormat="1" applyFont="1" applyBorder="1" applyAlignment="1">
      <alignment vertical="center"/>
    </xf>
    <xf numFmtId="38" fontId="1" fillId="0" borderId="29" xfId="2" quotePrefix="1" applyNumberFormat="1" applyFont="1" applyBorder="1" applyAlignment="1">
      <alignment vertical="center"/>
    </xf>
    <xf numFmtId="38" fontId="1" fillId="0" borderId="30" xfId="2" quotePrefix="1" applyNumberFormat="1" applyFont="1" applyBorder="1" applyAlignment="1">
      <alignment vertical="center"/>
    </xf>
    <xf numFmtId="38" fontId="1" fillId="0" borderId="30" xfId="1" applyFont="1" applyBorder="1" applyAlignment="1">
      <alignment horizontal="right" vertical="center"/>
    </xf>
    <xf numFmtId="38" fontId="1" fillId="0" borderId="31" xfId="1" applyFont="1" applyBorder="1" applyAlignment="1">
      <alignment horizontal="right" vertical="center"/>
    </xf>
    <xf numFmtId="0" fontId="0" fillId="0" borderId="0" xfId="2" applyFont="1" applyAlignment="1">
      <alignment vertical="center"/>
    </xf>
    <xf numFmtId="3" fontId="4" fillId="0" borderId="12" xfId="1" applyNumberFormat="1" applyFont="1" applyBorder="1" applyAlignment="1">
      <alignment horizontal="distributed" vertical="center"/>
    </xf>
    <xf numFmtId="3" fontId="0" fillId="0" borderId="1" xfId="1" applyNumberFormat="1" applyFont="1" applyBorder="1">
      <alignment vertical="center"/>
    </xf>
    <xf numFmtId="3" fontId="0" fillId="0" borderId="1" xfId="1" applyNumberFormat="1" applyFont="1" applyBorder="1" applyAlignment="1">
      <alignment horizontal="center" vertical="center"/>
    </xf>
    <xf numFmtId="3" fontId="0" fillId="0" borderId="20" xfId="1" applyNumberFormat="1" applyFont="1" applyBorder="1">
      <alignment vertical="center"/>
    </xf>
    <xf numFmtId="3" fontId="0" fillId="0" borderId="8" xfId="1" applyNumberFormat="1" applyFont="1" applyBorder="1">
      <alignment vertical="center"/>
    </xf>
    <xf numFmtId="3" fontId="4" fillId="0" borderId="13" xfId="1" applyNumberFormat="1" applyFont="1" applyBorder="1" applyAlignment="1">
      <alignment horizontal="distributed" vertical="center"/>
    </xf>
    <xf numFmtId="3" fontId="0" fillId="0" borderId="2" xfId="1" applyNumberFormat="1" applyFont="1" applyBorder="1">
      <alignment vertical="center"/>
    </xf>
    <xf numFmtId="3" fontId="0" fillId="0" borderId="2" xfId="1" applyNumberFormat="1" applyFont="1" applyBorder="1" applyAlignment="1">
      <alignment horizontal="center" vertical="center"/>
    </xf>
    <xf numFmtId="3" fontId="0" fillId="0" borderId="7" xfId="1" applyNumberFormat="1" applyFont="1" applyBorder="1">
      <alignment vertical="center"/>
    </xf>
    <xf numFmtId="3" fontId="0" fillId="0" borderId="4" xfId="1" applyNumberFormat="1" applyFont="1" applyBorder="1">
      <alignment vertical="center"/>
    </xf>
    <xf numFmtId="3" fontId="4" fillId="0" borderId="22" xfId="1" applyNumberFormat="1" applyFont="1" applyBorder="1" applyAlignment="1">
      <alignment horizontal="distributed" vertical="center"/>
    </xf>
    <xf numFmtId="3" fontId="0" fillId="0" borderId="3" xfId="1" applyNumberFormat="1" applyFont="1" applyBorder="1">
      <alignment vertical="center"/>
    </xf>
    <xf numFmtId="3" fontId="0" fillId="0" borderId="3" xfId="1" applyNumberFormat="1" applyFont="1" applyBorder="1" applyAlignment="1">
      <alignment horizontal="center" vertical="center"/>
    </xf>
    <xf numFmtId="3" fontId="0" fillId="0" borderId="21" xfId="1" applyNumberFormat="1" applyFont="1" applyBorder="1">
      <alignment vertical="center"/>
    </xf>
    <xf numFmtId="3" fontId="4" fillId="0" borderId="16" xfId="1" applyNumberFormat="1" applyFont="1" applyBorder="1" applyAlignment="1">
      <alignment horizontal="distributed" vertical="center"/>
    </xf>
    <xf numFmtId="3" fontId="0" fillId="0" borderId="6" xfId="1" applyNumberFormat="1" applyFont="1" applyBorder="1">
      <alignment vertical="center"/>
    </xf>
    <xf numFmtId="3" fontId="0" fillId="0" borderId="6" xfId="1" applyNumberFormat="1" applyFont="1" applyBorder="1" applyAlignment="1">
      <alignment horizontal="center" vertical="center"/>
    </xf>
    <xf numFmtId="3" fontId="0" fillId="0" borderId="11" xfId="1" applyNumberFormat="1" applyFont="1" applyBorder="1">
      <alignment vertical="center"/>
    </xf>
    <xf numFmtId="3" fontId="0" fillId="0" borderId="1" xfId="1" applyNumberFormat="1" applyFont="1" applyFill="1" applyBorder="1">
      <alignment vertical="center"/>
    </xf>
    <xf numFmtId="3" fontId="0" fillId="0" borderId="2" xfId="1" applyNumberFormat="1" applyFont="1" applyFill="1" applyBorder="1">
      <alignment vertical="center"/>
    </xf>
    <xf numFmtId="3" fontId="0" fillId="0" borderId="4" xfId="1" applyNumberFormat="1" applyFont="1" applyFill="1" applyBorder="1">
      <alignment vertical="center"/>
    </xf>
    <xf numFmtId="3" fontId="4" fillId="2" borderId="23" xfId="1" applyNumberFormat="1" applyFont="1" applyFill="1" applyBorder="1" applyAlignment="1">
      <alignment horizontal="center" vertical="center"/>
    </xf>
    <xf numFmtId="3" fontId="4" fillId="2" borderId="24" xfId="1" applyNumberFormat="1" applyFont="1" applyFill="1" applyBorder="1" applyAlignment="1">
      <alignment horizontal="center" vertical="center"/>
    </xf>
    <xf numFmtId="49" fontId="4" fillId="2" borderId="17" xfId="2" applyNumberFormat="1" applyFont="1" applyFill="1" applyBorder="1" applyAlignment="1" applyProtection="1">
      <alignment horizontal="center" vertical="center"/>
    </xf>
    <xf numFmtId="49" fontId="4" fillId="2" borderId="18" xfId="2" applyNumberFormat="1" applyFont="1" applyFill="1" applyBorder="1" applyAlignment="1" applyProtection="1">
      <alignment horizontal="center" vertical="center"/>
    </xf>
    <xf numFmtId="49" fontId="4" fillId="2" borderId="19" xfId="2" applyNumberFormat="1" applyFont="1" applyFill="1" applyBorder="1" applyAlignment="1" applyProtection="1">
      <alignment horizontal="center" vertical="center"/>
    </xf>
    <xf numFmtId="49" fontId="4" fillId="2" borderId="15" xfId="2" applyNumberFormat="1" applyFont="1" applyFill="1" applyBorder="1" applyAlignment="1">
      <alignment vertical="center"/>
    </xf>
    <xf numFmtId="38" fontId="1" fillId="2" borderId="30" xfId="1" applyFont="1" applyFill="1" applyBorder="1" applyAlignment="1">
      <alignment horizontal="right" vertical="center"/>
    </xf>
    <xf numFmtId="38" fontId="1" fillId="2" borderId="5" xfId="1" applyFont="1" applyFill="1" applyBorder="1" applyAlignment="1">
      <alignment vertical="center"/>
    </xf>
    <xf numFmtId="0" fontId="1" fillId="2" borderId="10" xfId="2" applyFont="1" applyFill="1" applyBorder="1" applyAlignment="1">
      <alignment vertical="center"/>
    </xf>
    <xf numFmtId="38" fontId="1" fillId="0" borderId="0" xfId="1" applyFont="1" applyAlignment="1">
      <alignment vertical="center"/>
    </xf>
    <xf numFmtId="38" fontId="4" fillId="0" borderId="0" xfId="1" applyFont="1" applyAlignment="1" applyProtection="1">
      <alignment horizontal="center" vertical="center"/>
    </xf>
    <xf numFmtId="38" fontId="1" fillId="0" borderId="0" xfId="1" applyFont="1" applyAlignment="1"/>
    <xf numFmtId="3" fontId="1" fillId="0" borderId="2" xfId="1" applyNumberFormat="1" applyFont="1" applyBorder="1" applyAlignment="1">
      <alignment horizontal="right" vertical="center"/>
    </xf>
    <xf numFmtId="3" fontId="1" fillId="0" borderId="3" xfId="1" applyNumberFormat="1" applyFont="1" applyBorder="1" applyAlignment="1">
      <alignment horizontal="right" vertical="center"/>
    </xf>
    <xf numFmtId="3" fontId="1" fillId="0" borderId="1" xfId="1" applyNumberFormat="1" applyFont="1" applyBorder="1" applyAlignment="1">
      <alignment horizontal="right" vertical="center"/>
    </xf>
    <xf numFmtId="3" fontId="1" fillId="0" borderId="4" xfId="1" applyNumberFormat="1" applyFont="1" applyBorder="1" applyAlignment="1">
      <alignment horizontal="right" vertical="center"/>
    </xf>
    <xf numFmtId="3" fontId="1" fillId="2" borderId="5" xfId="1" applyNumberFormat="1" applyFont="1" applyFill="1" applyBorder="1" applyAlignment="1">
      <alignment horizontal="right" vertical="center"/>
    </xf>
    <xf numFmtId="3" fontId="1" fillId="0" borderId="5" xfId="1" applyNumberFormat="1" applyFont="1" applyBorder="1" applyAlignment="1">
      <alignment horizontal="right" vertical="center"/>
    </xf>
    <xf numFmtId="3" fontId="1" fillId="0" borderId="6" xfId="1" applyNumberFormat="1" applyFont="1" applyBorder="1" applyAlignment="1">
      <alignment horizontal="right" vertical="center"/>
    </xf>
    <xf numFmtId="3" fontId="4" fillId="2" borderId="23" xfId="1" applyNumberFormat="1" applyFont="1" applyFill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25" xfId="1" applyFont="1" applyBorder="1" applyAlignment="1">
      <alignment horizontal="right" vertical="center"/>
    </xf>
    <xf numFmtId="3" fontId="4" fillId="0" borderId="12" xfId="1" applyNumberFormat="1" applyFont="1" applyBorder="1" applyAlignment="1">
      <alignment horizontal="distributed" vertical="center"/>
    </xf>
    <xf numFmtId="3" fontId="0" fillId="0" borderId="4" xfId="1" applyNumberFormat="1" applyFont="1" applyBorder="1">
      <alignment vertical="center"/>
    </xf>
    <xf numFmtId="3" fontId="0" fillId="0" borderId="1" xfId="1" applyNumberFormat="1" applyFont="1" applyBorder="1">
      <alignment vertical="center"/>
    </xf>
    <xf numFmtId="3" fontId="4" fillId="0" borderId="14" xfId="1" applyNumberFormat="1" applyFont="1" applyBorder="1" applyAlignment="1">
      <alignment horizontal="distributed" vertical="center"/>
    </xf>
    <xf numFmtId="3" fontId="4" fillId="0" borderId="12" xfId="1" applyNumberFormat="1" applyFont="1" applyBorder="1" applyAlignment="1">
      <alignment horizontal="distributed" vertical="center"/>
    </xf>
    <xf numFmtId="38" fontId="5" fillId="0" borderId="0" xfId="1" applyFont="1" applyAlignment="1">
      <alignment horizontal="center" vertical="center"/>
    </xf>
    <xf numFmtId="38" fontId="0" fillId="0" borderId="25" xfId="1" applyFont="1" applyBorder="1" applyAlignment="1">
      <alignment horizontal="right" vertical="center"/>
    </xf>
    <xf numFmtId="3" fontId="4" fillId="2" borderId="36" xfId="1" applyNumberFormat="1" applyFont="1" applyFill="1" applyBorder="1" applyAlignment="1">
      <alignment horizontal="center" vertical="center"/>
    </xf>
    <xf numFmtId="3" fontId="4" fillId="2" borderId="37" xfId="1" applyNumberFormat="1" applyFont="1" applyFill="1" applyBorder="1" applyAlignment="1">
      <alignment horizontal="center" vertical="center"/>
    </xf>
    <xf numFmtId="3" fontId="4" fillId="2" borderId="34" xfId="1" applyNumberFormat="1" applyFont="1" applyFill="1" applyBorder="1" applyAlignment="1">
      <alignment horizontal="center" vertical="center" wrapText="1"/>
    </xf>
    <xf numFmtId="3" fontId="4" fillId="2" borderId="3" xfId="1" applyNumberFormat="1" applyFont="1" applyFill="1" applyBorder="1" applyAlignment="1">
      <alignment horizontal="center" vertical="center"/>
    </xf>
    <xf numFmtId="3" fontId="4" fillId="2" borderId="34" xfId="1" applyNumberFormat="1" applyFont="1" applyFill="1" applyBorder="1" applyAlignment="1">
      <alignment horizontal="center" vertical="center"/>
    </xf>
    <xf numFmtId="3" fontId="4" fillId="2" borderId="38" xfId="1" applyNumberFormat="1" applyFont="1" applyFill="1" applyBorder="1" applyAlignment="1">
      <alignment horizontal="center" vertical="center" wrapText="1"/>
    </xf>
    <xf numFmtId="3" fontId="4" fillId="2" borderId="23" xfId="1" applyNumberFormat="1" applyFont="1" applyFill="1" applyBorder="1" applyAlignment="1">
      <alignment horizontal="center" vertical="center"/>
    </xf>
    <xf numFmtId="3" fontId="4" fillId="2" borderId="18" xfId="1" applyNumberFormat="1" applyFont="1" applyFill="1" applyBorder="1" applyAlignment="1">
      <alignment horizontal="center" vertical="center"/>
    </xf>
    <xf numFmtId="3" fontId="4" fillId="2" borderId="19" xfId="1" applyNumberFormat="1" applyFont="1" applyFill="1" applyBorder="1" applyAlignment="1">
      <alignment horizontal="center" vertical="center"/>
    </xf>
    <xf numFmtId="3" fontId="4" fillId="0" borderId="32" xfId="1" applyNumberFormat="1" applyFont="1" applyBorder="1" applyAlignment="1">
      <alignment horizontal="distributed" vertical="center"/>
    </xf>
    <xf numFmtId="3" fontId="0" fillId="0" borderId="4" xfId="1" applyNumberFormat="1" applyFont="1" applyBorder="1">
      <alignment vertical="center"/>
    </xf>
    <xf numFmtId="3" fontId="0" fillId="0" borderId="1" xfId="1" applyNumberFormat="1" applyFont="1" applyBorder="1">
      <alignment vertical="center"/>
    </xf>
    <xf numFmtId="3" fontId="4" fillId="0" borderId="35" xfId="1" applyNumberFormat="1" applyFont="1" applyBorder="1" applyAlignment="1">
      <alignment horizontal="distributed" vertical="center"/>
    </xf>
    <xf numFmtId="3" fontId="0" fillId="0" borderId="33" xfId="1" applyNumberFormat="1" applyFont="1" applyBorder="1">
      <alignment vertical="center"/>
    </xf>
    <xf numFmtId="38" fontId="0" fillId="0" borderId="0" xfId="1" applyFont="1">
      <alignment vertical="center"/>
    </xf>
    <xf numFmtId="0" fontId="5" fillId="0" borderId="0" xfId="2" applyFont="1" applyAlignment="1">
      <alignment horizontal="center" vertical="center"/>
    </xf>
  </cellXfs>
  <cellStyles count="3">
    <cellStyle name="桁区切り" xfId="1" builtinId="6"/>
    <cellStyle name="標準" xfId="0" builtinId="0"/>
    <cellStyle name="標準_11F" xfId="2" xr:uid="{00000000-0005-0000-0000-000002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zoomScaleNormal="100" workbookViewId="0"/>
  </sheetViews>
  <sheetFormatPr defaultColWidth="9" defaultRowHeight="13" x14ac:dyDescent="0.2"/>
  <cols>
    <col min="1" max="1" width="18.36328125" style="82" bestFit="1" customWidth="1"/>
    <col min="2" max="2" width="12.7265625" style="82" customWidth="1"/>
    <col min="3" max="4" width="13.26953125" style="82" bestFit="1" customWidth="1"/>
    <col min="5" max="5" width="3.453125" style="82" bestFit="1" customWidth="1"/>
    <col min="6" max="9" width="13.26953125" style="82" bestFit="1" customWidth="1"/>
    <col min="10" max="10" width="12.08984375" style="82" bestFit="1" customWidth="1"/>
    <col min="11" max="16384" width="9" style="82"/>
  </cols>
  <sheetData>
    <row r="1" spans="1:10" x14ac:dyDescent="0.2">
      <c r="A1" s="40" t="s">
        <v>99</v>
      </c>
    </row>
    <row r="2" spans="1:10" ht="19" x14ac:dyDescent="0.2">
      <c r="A2" s="89" t="s">
        <v>81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ht="13.5" thickBot="1" x14ac:dyDescent="0.25">
      <c r="A3" s="26" t="s">
        <v>101</v>
      </c>
      <c r="B3" s="83"/>
      <c r="C3" s="83"/>
      <c r="D3" s="83"/>
      <c r="E3" s="83"/>
      <c r="F3" s="83"/>
      <c r="G3" s="83"/>
      <c r="H3" s="83"/>
      <c r="I3" s="90" t="s">
        <v>82</v>
      </c>
      <c r="J3" s="90"/>
    </row>
    <row r="4" spans="1:10" ht="15.75" customHeight="1" x14ac:dyDescent="0.2">
      <c r="A4" s="91" t="s">
        <v>80</v>
      </c>
      <c r="B4" s="93" t="s">
        <v>45</v>
      </c>
      <c r="C4" s="95" t="s">
        <v>85</v>
      </c>
      <c r="D4" s="95" t="s">
        <v>83</v>
      </c>
      <c r="E4" s="95" t="s">
        <v>65</v>
      </c>
      <c r="F4" s="95"/>
      <c r="G4" s="96" t="s">
        <v>84</v>
      </c>
      <c r="H4" s="98" t="s">
        <v>76</v>
      </c>
      <c r="I4" s="98"/>
      <c r="J4" s="99"/>
    </row>
    <row r="5" spans="1:10" ht="15.75" customHeight="1" x14ac:dyDescent="0.2">
      <c r="A5" s="92"/>
      <c r="B5" s="94"/>
      <c r="C5" s="94"/>
      <c r="D5" s="94"/>
      <c r="E5" s="94"/>
      <c r="F5" s="94"/>
      <c r="G5" s="97"/>
      <c r="H5" s="81" t="s">
        <v>77</v>
      </c>
      <c r="I5" s="81" t="s">
        <v>78</v>
      </c>
      <c r="J5" s="63" t="s">
        <v>79</v>
      </c>
    </row>
    <row r="6" spans="1:10" ht="15.75" customHeight="1" thickBot="1" x14ac:dyDescent="0.25">
      <c r="A6" s="84" t="s">
        <v>46</v>
      </c>
      <c r="B6" s="59">
        <v>23727550</v>
      </c>
      <c r="C6" s="59">
        <f>'キャッシュ・フロー分析表（４期）'!B6</f>
        <v>53499550</v>
      </c>
      <c r="D6" s="86">
        <f>B6-C6</f>
        <v>-29772000</v>
      </c>
      <c r="E6" s="43"/>
      <c r="F6" s="86"/>
      <c r="G6" s="44">
        <f t="shared" ref="G6:G23" si="0">SUM(D6:F6)</f>
        <v>-29772000</v>
      </c>
      <c r="H6" s="86"/>
      <c r="I6" s="86"/>
      <c r="J6" s="45"/>
    </row>
    <row r="7" spans="1:10" ht="15.75" customHeight="1" thickTop="1" x14ac:dyDescent="0.2">
      <c r="A7" s="46" t="s">
        <v>47</v>
      </c>
      <c r="B7" s="60">
        <v>55672920</v>
      </c>
      <c r="C7" s="60">
        <f>'キャッシュ・フロー分析表（４期）'!B7</f>
        <v>58604040</v>
      </c>
      <c r="D7" s="47">
        <f>B7-C7</f>
        <v>-2931120</v>
      </c>
      <c r="E7" s="48"/>
      <c r="F7" s="47"/>
      <c r="G7" s="86">
        <f t="shared" si="0"/>
        <v>-2931120</v>
      </c>
      <c r="H7" s="47">
        <f>G7</f>
        <v>-2931120</v>
      </c>
      <c r="I7" s="47"/>
      <c r="J7" s="49"/>
    </row>
    <row r="8" spans="1:10" ht="15.75" customHeight="1" x14ac:dyDescent="0.2">
      <c r="A8" s="46" t="s">
        <v>48</v>
      </c>
      <c r="B8" s="60">
        <v>-330000</v>
      </c>
      <c r="C8" s="60">
        <f>'キャッシュ・フロー分析表（４期）'!B8</f>
        <v>-350000</v>
      </c>
      <c r="D8" s="47">
        <f t="shared" ref="D8:D24" si="1">B8-C8</f>
        <v>20000</v>
      </c>
      <c r="E8" s="48"/>
      <c r="F8" s="47"/>
      <c r="G8" s="47">
        <f t="shared" si="0"/>
        <v>20000</v>
      </c>
      <c r="H8" s="47">
        <f t="shared" ref="H8:H35" si="2">G8</f>
        <v>20000</v>
      </c>
      <c r="I8" s="47"/>
      <c r="J8" s="49"/>
    </row>
    <row r="9" spans="1:10" ht="15.75" customHeight="1" x14ac:dyDescent="0.2">
      <c r="A9" s="46" t="s">
        <v>49</v>
      </c>
      <c r="B9" s="60">
        <v>18477600</v>
      </c>
      <c r="C9" s="60">
        <f>'キャッシュ・フロー分析表（４期）'!B9</f>
        <v>19450200</v>
      </c>
      <c r="D9" s="47">
        <f t="shared" si="1"/>
        <v>-972600</v>
      </c>
      <c r="E9" s="48"/>
      <c r="F9" s="47"/>
      <c r="G9" s="47">
        <f t="shared" si="0"/>
        <v>-972600</v>
      </c>
      <c r="H9" s="47">
        <f t="shared" si="2"/>
        <v>-972600</v>
      </c>
      <c r="I9" s="47"/>
      <c r="J9" s="49"/>
    </row>
    <row r="10" spans="1:10" ht="15.75" customHeight="1" x14ac:dyDescent="0.2">
      <c r="A10" s="46" t="s">
        <v>50</v>
      </c>
      <c r="B10" s="60">
        <v>558360</v>
      </c>
      <c r="C10" s="60">
        <f>'キャッシュ・フロー分析表（４期）'!B10</f>
        <v>558360</v>
      </c>
      <c r="D10" s="47">
        <f t="shared" si="1"/>
        <v>0</v>
      </c>
      <c r="E10" s="48"/>
      <c r="F10" s="47"/>
      <c r="G10" s="47">
        <f t="shared" si="0"/>
        <v>0</v>
      </c>
      <c r="H10" s="47">
        <f t="shared" si="2"/>
        <v>0</v>
      </c>
      <c r="I10" s="47"/>
      <c r="J10" s="49"/>
    </row>
    <row r="11" spans="1:10" ht="15.75" customHeight="1" x14ac:dyDescent="0.2">
      <c r="A11" s="46" t="s">
        <v>51</v>
      </c>
      <c r="B11" s="60">
        <v>0</v>
      </c>
      <c r="C11" s="60">
        <f>'キャッシュ・フロー分析表（４期）'!B11</f>
        <v>0</v>
      </c>
      <c r="D11" s="47">
        <f t="shared" si="1"/>
        <v>0</v>
      </c>
      <c r="E11" s="48"/>
      <c r="F11" s="47"/>
      <c r="G11" s="47">
        <f t="shared" si="0"/>
        <v>0</v>
      </c>
      <c r="H11" s="47"/>
      <c r="I11" s="47">
        <f>G11</f>
        <v>0</v>
      </c>
      <c r="J11" s="49"/>
    </row>
    <row r="12" spans="1:10" ht="15.75" customHeight="1" x14ac:dyDescent="0.2">
      <c r="A12" s="46" t="s">
        <v>52</v>
      </c>
      <c r="B12" s="60">
        <v>18225900</v>
      </c>
      <c r="C12" s="60">
        <f>'キャッシュ・フロー分析表（４期）'!B12</f>
        <v>18225900</v>
      </c>
      <c r="D12" s="47">
        <f t="shared" si="1"/>
        <v>0</v>
      </c>
      <c r="E12" s="48"/>
      <c r="F12" s="47"/>
      <c r="G12" s="47">
        <f t="shared" si="0"/>
        <v>0</v>
      </c>
      <c r="H12" s="47"/>
      <c r="I12" s="47">
        <f>G12</f>
        <v>0</v>
      </c>
      <c r="J12" s="49"/>
    </row>
    <row r="13" spans="1:10" ht="15.75" customHeight="1" x14ac:dyDescent="0.2">
      <c r="A13" s="46" t="s">
        <v>53</v>
      </c>
      <c r="B13" s="60">
        <v>9482500</v>
      </c>
      <c r="C13" s="60">
        <f>'キャッシュ・フロー分析表（４期）'!B13</f>
        <v>9482500</v>
      </c>
      <c r="D13" s="47">
        <f t="shared" si="1"/>
        <v>0</v>
      </c>
      <c r="E13" s="48"/>
      <c r="F13" s="47"/>
      <c r="G13" s="47">
        <f t="shared" si="0"/>
        <v>0</v>
      </c>
      <c r="H13" s="47"/>
      <c r="I13" s="47">
        <f>G13</f>
        <v>0</v>
      </c>
      <c r="J13" s="49"/>
    </row>
    <row r="14" spans="1:10" ht="15.75" customHeight="1" x14ac:dyDescent="0.2">
      <c r="A14" s="46" t="s">
        <v>54</v>
      </c>
      <c r="B14" s="60">
        <v>-7900200</v>
      </c>
      <c r="C14" s="60">
        <f>'キャッシュ・フロー分析表（４期）'!B14</f>
        <v>-8316000</v>
      </c>
      <c r="D14" s="47">
        <f t="shared" si="1"/>
        <v>415800</v>
      </c>
      <c r="E14" s="48" t="s">
        <v>73</v>
      </c>
      <c r="F14" s="47">
        <v>-415800</v>
      </c>
      <c r="G14" s="47">
        <f t="shared" si="0"/>
        <v>0</v>
      </c>
      <c r="H14" s="47"/>
      <c r="I14" s="47"/>
      <c r="J14" s="49"/>
    </row>
    <row r="15" spans="1:10" ht="15.75" customHeight="1" x14ac:dyDescent="0.2">
      <c r="A15" s="46" t="s">
        <v>55</v>
      </c>
      <c r="B15" s="60">
        <v>0</v>
      </c>
      <c r="C15" s="60">
        <f>'キャッシュ・フロー分析表（４期）'!B15</f>
        <v>14000000</v>
      </c>
      <c r="D15" s="47">
        <f t="shared" si="1"/>
        <v>-14000000</v>
      </c>
      <c r="E15" s="48"/>
      <c r="F15" s="47"/>
      <c r="G15" s="47">
        <f t="shared" si="0"/>
        <v>-14000000</v>
      </c>
      <c r="H15" s="47"/>
      <c r="I15" s="47">
        <f>G15</f>
        <v>-14000000</v>
      </c>
      <c r="J15" s="49"/>
    </row>
    <row r="16" spans="1:10" ht="15.75" customHeight="1" x14ac:dyDescent="0.2">
      <c r="A16" s="46" t="s">
        <v>56</v>
      </c>
      <c r="B16" s="60">
        <v>-52736400</v>
      </c>
      <c r="C16" s="60">
        <f>'キャッシュ・フロー分析表（４期）'!B16</f>
        <v>-55512000</v>
      </c>
      <c r="D16" s="47">
        <f t="shared" si="1"/>
        <v>2775600</v>
      </c>
      <c r="E16" s="48"/>
      <c r="F16" s="47"/>
      <c r="G16" s="47">
        <f t="shared" si="0"/>
        <v>2775600</v>
      </c>
      <c r="H16" s="47">
        <f t="shared" si="2"/>
        <v>2775600</v>
      </c>
      <c r="I16" s="47"/>
      <c r="J16" s="49"/>
    </row>
    <row r="17" spans="1:10" ht="15.75" customHeight="1" x14ac:dyDescent="0.2">
      <c r="A17" s="46" t="s">
        <v>63</v>
      </c>
      <c r="B17" s="60">
        <v>-9607680</v>
      </c>
      <c r="C17" s="60">
        <f>'キャッシュ・フロー分析表（４期）'!B17</f>
        <v>-6004800</v>
      </c>
      <c r="D17" s="47">
        <f t="shared" si="1"/>
        <v>-3602880</v>
      </c>
      <c r="E17" s="48"/>
      <c r="F17" s="47"/>
      <c r="G17" s="47">
        <f t="shared" si="0"/>
        <v>-3602880</v>
      </c>
      <c r="H17" s="47">
        <f t="shared" si="2"/>
        <v>-3602880</v>
      </c>
      <c r="I17" s="47"/>
      <c r="J17" s="49"/>
    </row>
    <row r="18" spans="1:10" ht="15.75" customHeight="1" x14ac:dyDescent="0.2">
      <c r="A18" s="46" t="s">
        <v>57</v>
      </c>
      <c r="B18" s="60">
        <v>-698760</v>
      </c>
      <c r="C18" s="60">
        <f>'キャッシュ・フロー分析表（４期）'!B18</f>
        <v>-736560</v>
      </c>
      <c r="D18" s="47">
        <f t="shared" si="1"/>
        <v>37800</v>
      </c>
      <c r="E18" s="48"/>
      <c r="F18" s="47"/>
      <c r="G18" s="47">
        <f t="shared" si="0"/>
        <v>37800</v>
      </c>
      <c r="H18" s="47">
        <f t="shared" si="2"/>
        <v>37800</v>
      </c>
      <c r="I18" s="47"/>
      <c r="J18" s="49"/>
    </row>
    <row r="19" spans="1:10" ht="15.75" customHeight="1" x14ac:dyDescent="0.2">
      <c r="A19" s="46" t="s">
        <v>58</v>
      </c>
      <c r="B19" s="60">
        <v>-2104900</v>
      </c>
      <c r="C19" s="60">
        <f>'キャッシュ・フロー分析表（４期）'!B19</f>
        <v>-2215700</v>
      </c>
      <c r="D19" s="47">
        <f t="shared" si="1"/>
        <v>110800</v>
      </c>
      <c r="E19" s="48" t="s">
        <v>72</v>
      </c>
      <c r="F19" s="47">
        <v>-110800</v>
      </c>
      <c r="G19" s="47">
        <f t="shared" si="0"/>
        <v>0</v>
      </c>
      <c r="H19" s="47">
        <f t="shared" si="2"/>
        <v>0</v>
      </c>
      <c r="I19" s="47"/>
      <c r="J19" s="49"/>
    </row>
    <row r="20" spans="1:10" ht="15.75" customHeight="1" x14ac:dyDescent="0.2">
      <c r="A20" s="46" t="s">
        <v>59</v>
      </c>
      <c r="B20" s="60">
        <v>-1058800</v>
      </c>
      <c r="C20" s="60">
        <f>'キャッシュ・フロー分析表（４期）'!B20</f>
        <v>-1114600</v>
      </c>
      <c r="D20" s="47">
        <f t="shared" si="1"/>
        <v>55800</v>
      </c>
      <c r="E20" s="48"/>
      <c r="F20" s="47"/>
      <c r="G20" s="47">
        <f t="shared" si="0"/>
        <v>55800</v>
      </c>
      <c r="H20" s="47">
        <f t="shared" si="2"/>
        <v>55800</v>
      </c>
      <c r="I20" s="47"/>
      <c r="J20" s="49"/>
    </row>
    <row r="21" spans="1:10" ht="15.75" customHeight="1" x14ac:dyDescent="0.2">
      <c r="A21" s="46" t="s">
        <v>60</v>
      </c>
      <c r="B21" s="60">
        <v>-508400</v>
      </c>
      <c r="C21" s="60">
        <f>'キャッシュ・フロー分析表（４期）'!B21</f>
        <v>-535200</v>
      </c>
      <c r="D21" s="47">
        <f t="shared" si="1"/>
        <v>26800</v>
      </c>
      <c r="E21" s="48"/>
      <c r="F21" s="47"/>
      <c r="G21" s="47">
        <f t="shared" si="0"/>
        <v>26800</v>
      </c>
      <c r="H21" s="47">
        <f t="shared" si="2"/>
        <v>26800</v>
      </c>
      <c r="I21" s="47"/>
      <c r="J21" s="49"/>
    </row>
    <row r="22" spans="1:10" ht="15.75" customHeight="1" x14ac:dyDescent="0.2">
      <c r="A22" s="46" t="s">
        <v>61</v>
      </c>
      <c r="B22" s="60">
        <v>0</v>
      </c>
      <c r="C22" s="60">
        <f>'キャッシュ・フロー分析表（４期）'!B22</f>
        <v>-37700000</v>
      </c>
      <c r="D22" s="47">
        <f t="shared" si="1"/>
        <v>37700000</v>
      </c>
      <c r="E22" s="48"/>
      <c r="F22" s="47"/>
      <c r="G22" s="47">
        <f t="shared" si="0"/>
        <v>37700000</v>
      </c>
      <c r="H22" s="47"/>
      <c r="I22" s="47"/>
      <c r="J22" s="49">
        <f>G22</f>
        <v>37700000</v>
      </c>
    </row>
    <row r="23" spans="1:10" ht="15.75" customHeight="1" x14ac:dyDescent="0.2">
      <c r="A23" s="46" t="s">
        <v>62</v>
      </c>
      <c r="B23" s="60">
        <v>-10000000</v>
      </c>
      <c r="C23" s="60">
        <f>'キャッシュ・フロー分析表（４期）'!B23</f>
        <v>-10000000</v>
      </c>
      <c r="D23" s="47">
        <f t="shared" si="1"/>
        <v>0</v>
      </c>
      <c r="E23" s="48"/>
      <c r="F23" s="47"/>
      <c r="G23" s="47">
        <f t="shared" si="0"/>
        <v>0</v>
      </c>
      <c r="H23" s="47"/>
      <c r="I23" s="47"/>
      <c r="J23" s="49">
        <f>G23</f>
        <v>0</v>
      </c>
    </row>
    <row r="24" spans="1:10" ht="15.75" customHeight="1" x14ac:dyDescent="0.2">
      <c r="A24" s="87" t="s">
        <v>98</v>
      </c>
      <c r="B24" s="60">
        <v>-41199690</v>
      </c>
      <c r="C24" s="60">
        <f>'キャッシュ・フロー分析表（４期）'!B24</f>
        <v>-51335690</v>
      </c>
      <c r="D24" s="47">
        <f t="shared" si="1"/>
        <v>10136000</v>
      </c>
      <c r="E24" s="48" t="s">
        <v>70</v>
      </c>
      <c r="F24" s="47">
        <f>-F27</f>
        <v>-14480400</v>
      </c>
      <c r="G24" s="101">
        <f>SUM(D24:F25)</f>
        <v>0</v>
      </c>
      <c r="H24" s="47"/>
      <c r="I24" s="47"/>
      <c r="J24" s="49"/>
    </row>
    <row r="25" spans="1:10" ht="15.75" customHeight="1" x14ac:dyDescent="0.2">
      <c r="A25" s="100"/>
      <c r="B25" s="61"/>
      <c r="C25" s="61"/>
      <c r="D25" s="85"/>
      <c r="E25" s="48" t="s">
        <v>71</v>
      </c>
      <c r="F25" s="47">
        <f>-F28</f>
        <v>4344400</v>
      </c>
      <c r="G25" s="102"/>
      <c r="H25" s="47"/>
      <c r="I25" s="47"/>
      <c r="J25" s="49"/>
    </row>
    <row r="26" spans="1:10" ht="15.75" customHeight="1" thickBot="1" x14ac:dyDescent="0.25">
      <c r="A26" s="51" t="s">
        <v>64</v>
      </c>
      <c r="B26" s="44">
        <f>SUM(B6:B24)</f>
        <v>0</v>
      </c>
      <c r="C26" s="44">
        <f>SUM(C6:C24)</f>
        <v>0</v>
      </c>
      <c r="D26" s="44">
        <f>SUM(D6:D24)</f>
        <v>0</v>
      </c>
      <c r="E26" s="48"/>
      <c r="F26" s="47"/>
      <c r="G26" s="47"/>
      <c r="H26" s="47"/>
      <c r="I26" s="47"/>
      <c r="J26" s="49"/>
    </row>
    <row r="27" spans="1:10" ht="15.75" customHeight="1" thickTop="1" x14ac:dyDescent="0.2">
      <c r="A27" s="84" t="s">
        <v>66</v>
      </c>
      <c r="B27" s="86"/>
      <c r="C27" s="86"/>
      <c r="D27" s="86"/>
      <c r="E27" s="48" t="s">
        <v>70</v>
      </c>
      <c r="F27" s="47">
        <v>14480400</v>
      </c>
      <c r="G27" s="47">
        <f>SUM(D27:F27)</f>
        <v>14480400</v>
      </c>
      <c r="H27" s="47">
        <f t="shared" si="2"/>
        <v>14480400</v>
      </c>
      <c r="I27" s="47"/>
      <c r="J27" s="49"/>
    </row>
    <row r="28" spans="1:10" ht="15.75" customHeight="1" x14ac:dyDescent="0.2">
      <c r="A28" s="87" t="s">
        <v>67</v>
      </c>
      <c r="B28" s="47"/>
      <c r="C28" s="47"/>
      <c r="D28" s="47"/>
      <c r="E28" s="48" t="s">
        <v>71</v>
      </c>
      <c r="F28" s="47">
        <v>-4344400</v>
      </c>
      <c r="G28" s="101">
        <f>SUM(D28:F30)</f>
        <v>-4233110</v>
      </c>
      <c r="H28" s="101">
        <f t="shared" si="2"/>
        <v>-4233110</v>
      </c>
      <c r="I28" s="47"/>
      <c r="J28" s="49"/>
    </row>
    <row r="29" spans="1:10" ht="15.75" customHeight="1" x14ac:dyDescent="0.2">
      <c r="A29" s="103"/>
      <c r="B29" s="47"/>
      <c r="C29" s="47"/>
      <c r="D29" s="47"/>
      <c r="E29" s="48" t="s">
        <v>72</v>
      </c>
      <c r="F29" s="47">
        <f>-F19</f>
        <v>110800</v>
      </c>
      <c r="G29" s="104"/>
      <c r="H29" s="104"/>
      <c r="I29" s="47"/>
      <c r="J29" s="49"/>
    </row>
    <row r="30" spans="1:10" ht="15.75" customHeight="1" x14ac:dyDescent="0.2">
      <c r="A30" s="88"/>
      <c r="B30" s="47"/>
      <c r="C30" s="47"/>
      <c r="D30" s="47"/>
      <c r="E30" s="48" t="s">
        <v>74</v>
      </c>
      <c r="F30" s="47">
        <f>-F32-F33</f>
        <v>490</v>
      </c>
      <c r="G30" s="102"/>
      <c r="H30" s="102"/>
      <c r="I30" s="47"/>
      <c r="J30" s="49"/>
    </row>
    <row r="31" spans="1:10" ht="15.75" customHeight="1" x14ac:dyDescent="0.2">
      <c r="A31" s="46" t="s">
        <v>68</v>
      </c>
      <c r="B31" s="47"/>
      <c r="C31" s="47"/>
      <c r="D31" s="47"/>
      <c r="E31" s="48" t="s">
        <v>73</v>
      </c>
      <c r="F31" s="47">
        <f>-F14</f>
        <v>415800</v>
      </c>
      <c r="G31" s="47">
        <f>SUM(D31:F31)</f>
        <v>415800</v>
      </c>
      <c r="H31" s="47">
        <f t="shared" si="2"/>
        <v>415800</v>
      </c>
      <c r="I31" s="47"/>
      <c r="J31" s="49"/>
    </row>
    <row r="32" spans="1:10" ht="15.75" customHeight="1" x14ac:dyDescent="0.2">
      <c r="A32" s="87" t="s">
        <v>102</v>
      </c>
      <c r="B32" s="47"/>
      <c r="C32" s="47"/>
      <c r="D32" s="47"/>
      <c r="E32" s="48" t="s">
        <v>74</v>
      </c>
      <c r="F32" s="47">
        <v>-3200</v>
      </c>
      <c r="G32" s="47">
        <f>SUM(D32:F32)</f>
        <v>-3200</v>
      </c>
      <c r="H32" s="47">
        <f t="shared" si="2"/>
        <v>-3200</v>
      </c>
      <c r="I32" s="47"/>
      <c r="J32" s="49"/>
    </row>
    <row r="33" spans="1:10" ht="15.75" customHeight="1" x14ac:dyDescent="0.2">
      <c r="A33" s="88"/>
      <c r="B33" s="47"/>
      <c r="C33" s="47"/>
      <c r="D33" s="47"/>
      <c r="E33" s="48" t="s">
        <v>74</v>
      </c>
      <c r="F33" s="47">
        <v>2710</v>
      </c>
      <c r="G33" s="47">
        <f>SUM(D33:F33)</f>
        <v>2710</v>
      </c>
      <c r="H33" s="47">
        <f t="shared" si="2"/>
        <v>2710</v>
      </c>
      <c r="I33" s="47"/>
      <c r="J33" s="49"/>
    </row>
    <row r="34" spans="1:10" ht="15.75" customHeight="1" x14ac:dyDescent="0.2">
      <c r="A34" s="87" t="s">
        <v>69</v>
      </c>
      <c r="B34" s="47"/>
      <c r="C34" s="47"/>
      <c r="D34" s="47"/>
      <c r="E34" s="48" t="s">
        <v>75</v>
      </c>
      <c r="F34" s="47">
        <v>128900</v>
      </c>
      <c r="G34" s="47">
        <f>SUM(D34:F34)</f>
        <v>128900</v>
      </c>
      <c r="H34" s="47">
        <f t="shared" si="2"/>
        <v>128900</v>
      </c>
      <c r="I34" s="47"/>
      <c r="J34" s="49"/>
    </row>
    <row r="35" spans="1:10" ht="15.75" customHeight="1" x14ac:dyDescent="0.2">
      <c r="A35" s="100"/>
      <c r="B35" s="52"/>
      <c r="C35" s="52"/>
      <c r="D35" s="52"/>
      <c r="E35" s="53" t="s">
        <v>75</v>
      </c>
      <c r="F35" s="52">
        <v>-128900</v>
      </c>
      <c r="G35" s="52">
        <f>SUM(D35:F35)</f>
        <v>-128900</v>
      </c>
      <c r="H35" s="52">
        <f t="shared" si="2"/>
        <v>-128900</v>
      </c>
      <c r="I35" s="52"/>
      <c r="J35" s="54"/>
    </row>
    <row r="36" spans="1:10" ht="15.75" customHeight="1" thickBot="1" x14ac:dyDescent="0.25">
      <c r="A36" s="55" t="s">
        <v>64</v>
      </c>
      <c r="B36" s="56"/>
      <c r="C36" s="56"/>
      <c r="D36" s="56"/>
      <c r="E36" s="57"/>
      <c r="F36" s="56">
        <f>SUM(F6:F35)</f>
        <v>0</v>
      </c>
      <c r="G36" s="56">
        <f>SUM(G7:G35)</f>
        <v>29772000</v>
      </c>
      <c r="H36" s="56">
        <f>SUM(H6:H35)</f>
        <v>6072000</v>
      </c>
      <c r="I36" s="56">
        <f>SUM(I6:I35)</f>
        <v>-14000000</v>
      </c>
      <c r="J36" s="58">
        <f>SUM(J6:J35)</f>
        <v>37700000</v>
      </c>
    </row>
    <row r="37" spans="1:10" ht="15.75" customHeight="1" x14ac:dyDescent="0.2">
      <c r="A37" s="27"/>
      <c r="B37" s="28"/>
      <c r="C37" s="28"/>
      <c r="D37" s="28"/>
      <c r="E37" s="29"/>
      <c r="F37" s="28"/>
      <c r="G37" s="28"/>
      <c r="H37" s="28"/>
      <c r="I37" s="28"/>
      <c r="J37" s="28"/>
    </row>
    <row r="38" spans="1:10" x14ac:dyDescent="0.2">
      <c r="A38" s="105" t="s">
        <v>87</v>
      </c>
      <c r="B38" s="105"/>
      <c r="C38" s="105"/>
      <c r="D38" s="105"/>
      <c r="E38" s="105"/>
      <c r="F38" s="105"/>
      <c r="G38" s="105"/>
      <c r="H38" s="105"/>
      <c r="I38" s="105"/>
      <c r="J38" s="105"/>
    </row>
    <row r="39" spans="1:10" x14ac:dyDescent="0.2">
      <c r="A39" s="105" t="s">
        <v>96</v>
      </c>
      <c r="B39" s="105"/>
      <c r="C39" s="105"/>
      <c r="D39" s="105"/>
      <c r="E39" s="105"/>
      <c r="F39" s="105"/>
      <c r="G39" s="105"/>
      <c r="H39" s="105"/>
      <c r="I39" s="105"/>
      <c r="J39" s="105"/>
    </row>
    <row r="40" spans="1:10" x14ac:dyDescent="0.2">
      <c r="A40" s="105" t="s">
        <v>97</v>
      </c>
      <c r="B40" s="105"/>
      <c r="C40" s="105"/>
      <c r="D40" s="105"/>
      <c r="E40" s="105"/>
      <c r="F40" s="105"/>
      <c r="G40" s="105"/>
      <c r="H40" s="105"/>
      <c r="I40" s="105"/>
      <c r="J40" s="105"/>
    </row>
    <row r="41" spans="1:10" x14ac:dyDescent="0.2">
      <c r="A41" s="105" t="s">
        <v>90</v>
      </c>
      <c r="B41" s="105"/>
      <c r="C41" s="105"/>
      <c r="D41" s="105"/>
      <c r="E41" s="105"/>
      <c r="F41" s="105"/>
      <c r="G41" s="105"/>
      <c r="H41" s="105"/>
      <c r="I41" s="105"/>
      <c r="J41" s="105"/>
    </row>
    <row r="42" spans="1:10" x14ac:dyDescent="0.2">
      <c r="A42" s="105" t="s">
        <v>91</v>
      </c>
      <c r="B42" s="105"/>
      <c r="C42" s="105"/>
      <c r="D42" s="105"/>
      <c r="E42" s="105"/>
      <c r="F42" s="105"/>
      <c r="G42" s="105"/>
      <c r="H42" s="105"/>
      <c r="I42" s="105"/>
      <c r="J42" s="105"/>
    </row>
    <row r="43" spans="1:10" x14ac:dyDescent="0.2">
      <c r="A43" s="105" t="s">
        <v>88</v>
      </c>
      <c r="B43" s="105"/>
      <c r="C43" s="105"/>
      <c r="D43" s="105"/>
      <c r="E43" s="105"/>
      <c r="F43" s="105"/>
      <c r="G43" s="105"/>
      <c r="H43" s="105"/>
      <c r="I43" s="105"/>
      <c r="J43" s="105"/>
    </row>
    <row r="44" spans="1:10" x14ac:dyDescent="0.2">
      <c r="A44" s="105" t="s">
        <v>89</v>
      </c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0" x14ac:dyDescent="0.2">
      <c r="A45" s="105" t="s">
        <v>92</v>
      </c>
      <c r="B45" s="105"/>
      <c r="C45" s="105"/>
      <c r="D45" s="105"/>
      <c r="E45" s="105"/>
      <c r="F45" s="105"/>
      <c r="G45" s="105"/>
      <c r="H45" s="105"/>
      <c r="I45" s="105"/>
      <c r="J45" s="105"/>
    </row>
    <row r="46" spans="1:10" x14ac:dyDescent="0.2">
      <c r="A46" s="105" t="s">
        <v>93</v>
      </c>
      <c r="B46" s="105"/>
      <c r="C46" s="105"/>
      <c r="D46" s="105"/>
      <c r="E46" s="105"/>
      <c r="F46" s="105"/>
      <c r="G46" s="105"/>
      <c r="H46" s="105"/>
      <c r="I46" s="105"/>
      <c r="J46" s="105"/>
    </row>
  </sheetData>
  <mergeCells count="25">
    <mergeCell ref="A43:J43"/>
    <mergeCell ref="A44:J44"/>
    <mergeCell ref="A45:J45"/>
    <mergeCell ref="A46:J46"/>
    <mergeCell ref="A34:A35"/>
    <mergeCell ref="A38:J38"/>
    <mergeCell ref="A39:J39"/>
    <mergeCell ref="A40:J40"/>
    <mergeCell ref="A41:J41"/>
    <mergeCell ref="A42:J42"/>
    <mergeCell ref="A32:A33"/>
    <mergeCell ref="A2:J2"/>
    <mergeCell ref="I3:J3"/>
    <mergeCell ref="A4:A5"/>
    <mergeCell ref="B4:B5"/>
    <mergeCell ref="C4:C5"/>
    <mergeCell ref="D4:D5"/>
    <mergeCell ref="E4:F5"/>
    <mergeCell ref="G4:G5"/>
    <mergeCell ref="H4:J4"/>
    <mergeCell ref="A24:A25"/>
    <mergeCell ref="G24:G25"/>
    <mergeCell ref="A28:A30"/>
    <mergeCell ref="G28:G30"/>
    <mergeCell ref="H28:H30"/>
  </mergeCells>
  <phoneticPr fontId="7"/>
  <pageMargins left="0.75" right="0.33" top="0.62" bottom="0.33" header="0.51200000000000001" footer="0.28000000000000003"/>
  <pageSetup paperSize="9" scale="74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6"/>
  <sheetViews>
    <sheetView topLeftCell="A33" zoomScaleNormal="100" workbookViewId="0">
      <selection activeCell="C6" sqref="C6"/>
    </sheetView>
  </sheetViews>
  <sheetFormatPr defaultColWidth="9" defaultRowHeight="13" x14ac:dyDescent="0.2"/>
  <cols>
    <col min="1" max="1" width="18.36328125" style="24" bestFit="1" customWidth="1"/>
    <col min="2" max="2" width="12.7265625" style="24" customWidth="1"/>
    <col min="3" max="4" width="13.26953125" style="24" bestFit="1" customWidth="1"/>
    <col min="5" max="5" width="3.453125" style="24" bestFit="1" customWidth="1"/>
    <col min="6" max="9" width="13.26953125" style="24" bestFit="1" customWidth="1"/>
    <col min="10" max="10" width="12.08984375" style="24" bestFit="1" customWidth="1"/>
    <col min="11" max="16384" width="9" style="24"/>
  </cols>
  <sheetData>
    <row r="1" spans="1:10" x14ac:dyDescent="0.2">
      <c r="A1" s="40" t="s">
        <v>99</v>
      </c>
    </row>
    <row r="2" spans="1:10" ht="19" x14ac:dyDescent="0.2">
      <c r="A2" s="89" t="s">
        <v>81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ht="13.5" thickBot="1" x14ac:dyDescent="0.25">
      <c r="A3" s="26" t="s">
        <v>86</v>
      </c>
      <c r="B3" s="25"/>
      <c r="C3" s="25"/>
      <c r="D3" s="25"/>
      <c r="E3" s="25"/>
      <c r="F3" s="25"/>
      <c r="G3" s="25"/>
      <c r="H3" s="25"/>
      <c r="I3" s="90" t="s">
        <v>82</v>
      </c>
      <c r="J3" s="90"/>
    </row>
    <row r="4" spans="1:10" ht="15.75" customHeight="1" x14ac:dyDescent="0.2">
      <c r="A4" s="91" t="s">
        <v>80</v>
      </c>
      <c r="B4" s="93" t="s">
        <v>45</v>
      </c>
      <c r="C4" s="95" t="s">
        <v>85</v>
      </c>
      <c r="D4" s="95" t="s">
        <v>83</v>
      </c>
      <c r="E4" s="95" t="s">
        <v>65</v>
      </c>
      <c r="F4" s="95"/>
      <c r="G4" s="96" t="s">
        <v>84</v>
      </c>
      <c r="H4" s="98" t="s">
        <v>76</v>
      </c>
      <c r="I4" s="98"/>
      <c r="J4" s="99"/>
    </row>
    <row r="5" spans="1:10" ht="15.75" customHeight="1" x14ac:dyDescent="0.2">
      <c r="A5" s="92"/>
      <c r="B5" s="94"/>
      <c r="C5" s="94"/>
      <c r="D5" s="94"/>
      <c r="E5" s="94"/>
      <c r="F5" s="94"/>
      <c r="G5" s="97"/>
      <c r="H5" s="62" t="s">
        <v>77</v>
      </c>
      <c r="I5" s="62" t="s">
        <v>78</v>
      </c>
      <c r="J5" s="63" t="s">
        <v>79</v>
      </c>
    </row>
    <row r="6" spans="1:10" ht="15.75" customHeight="1" thickBot="1" x14ac:dyDescent="0.25">
      <c r="A6" s="41" t="s">
        <v>46</v>
      </c>
      <c r="B6" s="59">
        <v>53499550</v>
      </c>
      <c r="C6" s="59">
        <v>11211101</v>
      </c>
      <c r="D6" s="42">
        <f>B6-C6</f>
        <v>42288449</v>
      </c>
      <c r="E6" s="43"/>
      <c r="F6" s="42"/>
      <c r="G6" s="44">
        <f t="shared" ref="G6:G23" si="0">SUM(D6:F6)</f>
        <v>42288449</v>
      </c>
      <c r="H6" s="42"/>
      <c r="I6" s="42"/>
      <c r="J6" s="45"/>
    </row>
    <row r="7" spans="1:10" ht="15.75" customHeight="1" thickTop="1" x14ac:dyDescent="0.2">
      <c r="A7" s="46" t="s">
        <v>47</v>
      </c>
      <c r="B7" s="60">
        <v>58604040</v>
      </c>
      <c r="C7" s="60">
        <v>71884800</v>
      </c>
      <c r="D7" s="47">
        <f>B7-C7</f>
        <v>-13280760</v>
      </c>
      <c r="E7" s="48"/>
      <c r="F7" s="47"/>
      <c r="G7" s="42">
        <f t="shared" si="0"/>
        <v>-13280760</v>
      </c>
      <c r="H7" s="47">
        <f>G7</f>
        <v>-13280760</v>
      </c>
      <c r="I7" s="47"/>
      <c r="J7" s="49"/>
    </row>
    <row r="8" spans="1:10" ht="15.75" customHeight="1" x14ac:dyDescent="0.2">
      <c r="A8" s="46" t="s">
        <v>48</v>
      </c>
      <c r="B8" s="60">
        <v>-350000</v>
      </c>
      <c r="C8" s="60">
        <v>-430000</v>
      </c>
      <c r="D8" s="47">
        <f t="shared" ref="D8:D24" si="1">B8-C8</f>
        <v>80000</v>
      </c>
      <c r="E8" s="48"/>
      <c r="F8" s="47"/>
      <c r="G8" s="47">
        <f t="shared" si="0"/>
        <v>80000</v>
      </c>
      <c r="H8" s="47">
        <f t="shared" ref="H8:H35" si="2">G8</f>
        <v>80000</v>
      </c>
      <c r="I8" s="47"/>
      <c r="J8" s="49"/>
    </row>
    <row r="9" spans="1:10" ht="15.75" customHeight="1" x14ac:dyDescent="0.2">
      <c r="A9" s="46" t="s">
        <v>49</v>
      </c>
      <c r="B9" s="60">
        <v>19450200</v>
      </c>
      <c r="C9" s="60">
        <v>44744700</v>
      </c>
      <c r="D9" s="47">
        <f t="shared" si="1"/>
        <v>-25294500</v>
      </c>
      <c r="E9" s="48"/>
      <c r="F9" s="47"/>
      <c r="G9" s="47">
        <f t="shared" si="0"/>
        <v>-25294500</v>
      </c>
      <c r="H9" s="47">
        <f t="shared" si="2"/>
        <v>-25294500</v>
      </c>
      <c r="I9" s="47"/>
      <c r="J9" s="49"/>
    </row>
    <row r="10" spans="1:10" ht="15.75" customHeight="1" x14ac:dyDescent="0.2">
      <c r="A10" s="46" t="s">
        <v>50</v>
      </c>
      <c r="B10" s="60">
        <v>558360</v>
      </c>
      <c r="C10" s="60">
        <v>558360</v>
      </c>
      <c r="D10" s="47">
        <f t="shared" si="1"/>
        <v>0</v>
      </c>
      <c r="E10" s="48"/>
      <c r="F10" s="47"/>
      <c r="G10" s="47">
        <f t="shared" si="0"/>
        <v>0</v>
      </c>
      <c r="H10" s="47">
        <f t="shared" si="2"/>
        <v>0</v>
      </c>
      <c r="I10" s="47"/>
      <c r="J10" s="49"/>
    </row>
    <row r="11" spans="1:10" ht="15.75" customHeight="1" x14ac:dyDescent="0.2">
      <c r="A11" s="46" t="s">
        <v>51</v>
      </c>
      <c r="B11" s="60">
        <v>0</v>
      </c>
      <c r="C11" s="60">
        <v>14288400</v>
      </c>
      <c r="D11" s="47">
        <f t="shared" si="1"/>
        <v>-14288400</v>
      </c>
      <c r="E11" s="48"/>
      <c r="F11" s="47"/>
      <c r="G11" s="47">
        <f t="shared" si="0"/>
        <v>-14288400</v>
      </c>
      <c r="H11" s="47"/>
      <c r="I11" s="47">
        <f>G11</f>
        <v>-14288400</v>
      </c>
      <c r="J11" s="49"/>
    </row>
    <row r="12" spans="1:10" ht="15.75" customHeight="1" x14ac:dyDescent="0.2">
      <c r="A12" s="46" t="s">
        <v>52</v>
      </c>
      <c r="B12" s="60">
        <v>18225900</v>
      </c>
      <c r="C12" s="60">
        <v>22513500</v>
      </c>
      <c r="D12" s="47">
        <f t="shared" si="1"/>
        <v>-4287600</v>
      </c>
      <c r="E12" s="48"/>
      <c r="F12" s="47"/>
      <c r="G12" s="47">
        <f t="shared" si="0"/>
        <v>-4287600</v>
      </c>
      <c r="H12" s="47"/>
      <c r="I12" s="47">
        <f>G12</f>
        <v>-4287600</v>
      </c>
      <c r="J12" s="49"/>
    </row>
    <row r="13" spans="1:10" ht="15.75" customHeight="1" x14ac:dyDescent="0.2">
      <c r="A13" s="46" t="s">
        <v>53</v>
      </c>
      <c r="B13" s="60">
        <v>9482500</v>
      </c>
      <c r="C13" s="60">
        <v>19483300</v>
      </c>
      <c r="D13" s="47">
        <f t="shared" si="1"/>
        <v>-10000800</v>
      </c>
      <c r="E13" s="48"/>
      <c r="F13" s="47"/>
      <c r="G13" s="47">
        <f t="shared" si="0"/>
        <v>-10000800</v>
      </c>
      <c r="H13" s="47"/>
      <c r="I13" s="47">
        <f>G13</f>
        <v>-10000800</v>
      </c>
      <c r="J13" s="49"/>
    </row>
    <row r="14" spans="1:10" ht="15.75" customHeight="1" x14ac:dyDescent="0.2">
      <c r="A14" s="46" t="s">
        <v>54</v>
      </c>
      <c r="B14" s="60">
        <v>-8316000</v>
      </c>
      <c r="C14" s="60">
        <v>-17047800</v>
      </c>
      <c r="D14" s="47">
        <f t="shared" si="1"/>
        <v>8731800</v>
      </c>
      <c r="E14" s="48" t="s">
        <v>73</v>
      </c>
      <c r="F14" s="47">
        <v>-8731800</v>
      </c>
      <c r="G14" s="47">
        <f t="shared" si="0"/>
        <v>0</v>
      </c>
      <c r="H14" s="47"/>
      <c r="I14" s="47"/>
      <c r="J14" s="49"/>
    </row>
    <row r="15" spans="1:10" ht="15.75" customHeight="1" x14ac:dyDescent="0.2">
      <c r="A15" s="46" t="s">
        <v>55</v>
      </c>
      <c r="B15" s="60">
        <v>14000000</v>
      </c>
      <c r="C15" s="60">
        <v>14000000</v>
      </c>
      <c r="D15" s="47">
        <f t="shared" si="1"/>
        <v>0</v>
      </c>
      <c r="E15" s="48"/>
      <c r="F15" s="47"/>
      <c r="G15" s="47">
        <f t="shared" si="0"/>
        <v>0</v>
      </c>
      <c r="H15" s="47"/>
      <c r="I15" s="47">
        <f>G15</f>
        <v>0</v>
      </c>
      <c r="J15" s="49"/>
    </row>
    <row r="16" spans="1:10" ht="15.75" customHeight="1" x14ac:dyDescent="0.2">
      <c r="A16" s="46" t="s">
        <v>56</v>
      </c>
      <c r="B16" s="60">
        <v>-55512000</v>
      </c>
      <c r="C16" s="60">
        <v>-66453480</v>
      </c>
      <c r="D16" s="47">
        <f t="shared" si="1"/>
        <v>10941480</v>
      </c>
      <c r="E16" s="48"/>
      <c r="F16" s="47"/>
      <c r="G16" s="47">
        <f t="shared" si="0"/>
        <v>10941480</v>
      </c>
      <c r="H16" s="47">
        <f t="shared" si="2"/>
        <v>10941480</v>
      </c>
      <c r="I16" s="47"/>
      <c r="J16" s="49"/>
    </row>
    <row r="17" spans="1:10" ht="15.75" customHeight="1" x14ac:dyDescent="0.2">
      <c r="A17" s="46" t="s">
        <v>63</v>
      </c>
      <c r="B17" s="60">
        <v>-6004800</v>
      </c>
      <c r="C17" s="60">
        <v>-2401920</v>
      </c>
      <c r="D17" s="47">
        <f t="shared" si="1"/>
        <v>-3602880</v>
      </c>
      <c r="E17" s="48"/>
      <c r="F17" s="47"/>
      <c r="G17" s="47">
        <f t="shared" si="0"/>
        <v>-3602880</v>
      </c>
      <c r="H17" s="47">
        <f t="shared" si="2"/>
        <v>-3602880</v>
      </c>
      <c r="I17" s="47"/>
      <c r="J17" s="49"/>
    </row>
    <row r="18" spans="1:10" ht="15.75" customHeight="1" x14ac:dyDescent="0.2">
      <c r="A18" s="46" t="s">
        <v>57</v>
      </c>
      <c r="B18" s="60">
        <v>-736560</v>
      </c>
      <c r="C18" s="60">
        <v>-867240</v>
      </c>
      <c r="D18" s="47">
        <f t="shared" si="1"/>
        <v>130680</v>
      </c>
      <c r="E18" s="48"/>
      <c r="F18" s="47"/>
      <c r="G18" s="47">
        <f t="shared" si="0"/>
        <v>130680</v>
      </c>
      <c r="H18" s="47">
        <f t="shared" si="2"/>
        <v>130680</v>
      </c>
      <c r="I18" s="47"/>
      <c r="J18" s="49"/>
    </row>
    <row r="19" spans="1:10" ht="15.75" customHeight="1" x14ac:dyDescent="0.2">
      <c r="A19" s="46" t="s">
        <v>58</v>
      </c>
      <c r="B19" s="60">
        <v>-2215700</v>
      </c>
      <c r="C19" s="60">
        <v>-2392271</v>
      </c>
      <c r="D19" s="47">
        <f t="shared" si="1"/>
        <v>176571</v>
      </c>
      <c r="E19" s="48" t="s">
        <v>72</v>
      </c>
      <c r="F19" s="47">
        <v>-176571</v>
      </c>
      <c r="G19" s="47">
        <f t="shared" si="0"/>
        <v>0</v>
      </c>
      <c r="H19" s="47">
        <f t="shared" si="2"/>
        <v>0</v>
      </c>
      <c r="I19" s="47"/>
      <c r="J19" s="49"/>
    </row>
    <row r="20" spans="1:10" ht="15.75" customHeight="1" x14ac:dyDescent="0.2">
      <c r="A20" s="46" t="s">
        <v>59</v>
      </c>
      <c r="B20" s="60">
        <v>-1114600</v>
      </c>
      <c r="C20" s="60">
        <v>-2043700</v>
      </c>
      <c r="D20" s="47">
        <f t="shared" si="1"/>
        <v>929100</v>
      </c>
      <c r="E20" s="48"/>
      <c r="F20" s="47"/>
      <c r="G20" s="47">
        <f t="shared" si="0"/>
        <v>929100</v>
      </c>
      <c r="H20" s="47">
        <f t="shared" si="2"/>
        <v>929100</v>
      </c>
      <c r="I20" s="47"/>
      <c r="J20" s="49"/>
    </row>
    <row r="21" spans="1:10" ht="15.75" customHeight="1" x14ac:dyDescent="0.2">
      <c r="A21" s="46" t="s">
        <v>60</v>
      </c>
      <c r="B21" s="60">
        <v>-535200</v>
      </c>
      <c r="C21" s="60">
        <v>-1193900</v>
      </c>
      <c r="D21" s="47">
        <f t="shared" si="1"/>
        <v>658700</v>
      </c>
      <c r="E21" s="48"/>
      <c r="F21" s="47"/>
      <c r="G21" s="47">
        <f t="shared" si="0"/>
        <v>658700</v>
      </c>
      <c r="H21" s="47">
        <f t="shared" si="2"/>
        <v>658700</v>
      </c>
      <c r="I21" s="47"/>
      <c r="J21" s="49"/>
    </row>
    <row r="22" spans="1:10" ht="15.75" customHeight="1" x14ac:dyDescent="0.2">
      <c r="A22" s="46" t="s">
        <v>61</v>
      </c>
      <c r="B22" s="60">
        <v>-37700000</v>
      </c>
      <c r="C22" s="60">
        <v>-29900000</v>
      </c>
      <c r="D22" s="47">
        <f t="shared" si="1"/>
        <v>-7800000</v>
      </c>
      <c r="E22" s="48"/>
      <c r="F22" s="47"/>
      <c r="G22" s="47">
        <f t="shared" si="0"/>
        <v>-7800000</v>
      </c>
      <c r="H22" s="47"/>
      <c r="I22" s="47"/>
      <c r="J22" s="49">
        <f>G22</f>
        <v>-7800000</v>
      </c>
    </row>
    <row r="23" spans="1:10" ht="15.75" customHeight="1" x14ac:dyDescent="0.2">
      <c r="A23" s="46" t="s">
        <v>62</v>
      </c>
      <c r="B23" s="60">
        <v>-10000000</v>
      </c>
      <c r="C23" s="60">
        <v>-10000000</v>
      </c>
      <c r="D23" s="47">
        <f t="shared" si="1"/>
        <v>0</v>
      </c>
      <c r="E23" s="48"/>
      <c r="F23" s="47"/>
      <c r="G23" s="47">
        <f t="shared" si="0"/>
        <v>0</v>
      </c>
      <c r="H23" s="47"/>
      <c r="I23" s="47"/>
      <c r="J23" s="49">
        <f>G23</f>
        <v>0</v>
      </c>
    </row>
    <row r="24" spans="1:10" ht="15.75" customHeight="1" x14ac:dyDescent="0.2">
      <c r="A24" s="87" t="s">
        <v>98</v>
      </c>
      <c r="B24" s="60">
        <v>-51335690</v>
      </c>
      <c r="C24" s="60">
        <v>-65953850</v>
      </c>
      <c r="D24" s="47">
        <f t="shared" si="1"/>
        <v>14618160</v>
      </c>
      <c r="E24" s="48" t="s">
        <v>70</v>
      </c>
      <c r="F24" s="47">
        <f>-F27</f>
        <v>-22793260</v>
      </c>
      <c r="G24" s="101">
        <f>SUM(D24:F25)</f>
        <v>-1416400</v>
      </c>
      <c r="H24" s="47"/>
      <c r="I24" s="47"/>
      <c r="J24" s="49"/>
    </row>
    <row r="25" spans="1:10" ht="15.75" customHeight="1" x14ac:dyDescent="0.2">
      <c r="A25" s="100"/>
      <c r="B25" s="61"/>
      <c r="C25" s="61"/>
      <c r="D25" s="50"/>
      <c r="E25" s="48" t="s">
        <v>71</v>
      </c>
      <c r="F25" s="47">
        <f>-F28</f>
        <v>6758700</v>
      </c>
      <c r="G25" s="102"/>
      <c r="H25" s="47"/>
      <c r="I25" s="47"/>
      <c r="J25" s="49"/>
    </row>
    <row r="26" spans="1:10" ht="15.75" customHeight="1" thickBot="1" x14ac:dyDescent="0.25">
      <c r="A26" s="51" t="s">
        <v>64</v>
      </c>
      <c r="B26" s="44">
        <f>SUM(B6:B24)</f>
        <v>0</v>
      </c>
      <c r="C26" s="44">
        <f>SUM(C6:C24)</f>
        <v>0</v>
      </c>
      <c r="D26" s="44">
        <f>SUM(D6:D24)</f>
        <v>0</v>
      </c>
      <c r="E26" s="48"/>
      <c r="F26" s="47"/>
      <c r="G26" s="47"/>
      <c r="H26" s="47"/>
      <c r="I26" s="47"/>
      <c r="J26" s="49"/>
    </row>
    <row r="27" spans="1:10" ht="15.75" customHeight="1" thickTop="1" x14ac:dyDescent="0.2">
      <c r="A27" s="41" t="s">
        <v>66</v>
      </c>
      <c r="B27" s="42"/>
      <c r="C27" s="42"/>
      <c r="D27" s="42"/>
      <c r="E27" s="48" t="s">
        <v>70</v>
      </c>
      <c r="F27" s="47">
        <v>22793260</v>
      </c>
      <c r="G27" s="47">
        <f>SUM(D27:F27)</f>
        <v>22793260</v>
      </c>
      <c r="H27" s="47">
        <f t="shared" si="2"/>
        <v>22793260</v>
      </c>
      <c r="I27" s="47"/>
      <c r="J27" s="49"/>
    </row>
    <row r="28" spans="1:10" ht="15.75" customHeight="1" x14ac:dyDescent="0.2">
      <c r="A28" s="87" t="s">
        <v>67</v>
      </c>
      <c r="B28" s="47"/>
      <c r="C28" s="47"/>
      <c r="D28" s="47"/>
      <c r="E28" s="48" t="s">
        <v>71</v>
      </c>
      <c r="F28" s="47">
        <v>-6758700</v>
      </c>
      <c r="G28" s="101">
        <f>SUM(D28:F30)</f>
        <v>-6581600</v>
      </c>
      <c r="H28" s="101">
        <f t="shared" si="2"/>
        <v>-6581600</v>
      </c>
      <c r="I28" s="47"/>
      <c r="J28" s="49"/>
    </row>
    <row r="29" spans="1:10" ht="15.75" customHeight="1" x14ac:dyDescent="0.2">
      <c r="A29" s="103"/>
      <c r="B29" s="47"/>
      <c r="C29" s="47"/>
      <c r="D29" s="47"/>
      <c r="E29" s="48" t="s">
        <v>72</v>
      </c>
      <c r="F29" s="47">
        <f>-F19</f>
        <v>176571</v>
      </c>
      <c r="G29" s="104"/>
      <c r="H29" s="104"/>
      <c r="I29" s="47"/>
      <c r="J29" s="49"/>
    </row>
    <row r="30" spans="1:10" ht="15.75" customHeight="1" x14ac:dyDescent="0.2">
      <c r="A30" s="88"/>
      <c r="B30" s="47"/>
      <c r="C30" s="47"/>
      <c r="D30" s="47"/>
      <c r="E30" s="48" t="s">
        <v>74</v>
      </c>
      <c r="F30" s="47">
        <f>-F32-F33</f>
        <v>529</v>
      </c>
      <c r="G30" s="102"/>
      <c r="H30" s="102"/>
      <c r="I30" s="47"/>
      <c r="J30" s="49"/>
    </row>
    <row r="31" spans="1:10" ht="15.75" customHeight="1" x14ac:dyDescent="0.2">
      <c r="A31" s="46" t="s">
        <v>68</v>
      </c>
      <c r="B31" s="47"/>
      <c r="C31" s="47"/>
      <c r="D31" s="47"/>
      <c r="E31" s="48" t="s">
        <v>73</v>
      </c>
      <c r="F31" s="47">
        <f>-F14</f>
        <v>8731800</v>
      </c>
      <c r="G31" s="47">
        <f>SUM(D31:F31)</f>
        <v>8731800</v>
      </c>
      <c r="H31" s="47">
        <f t="shared" si="2"/>
        <v>8731800</v>
      </c>
      <c r="I31" s="47"/>
      <c r="J31" s="49"/>
    </row>
    <row r="32" spans="1:10" ht="15.75" customHeight="1" x14ac:dyDescent="0.2">
      <c r="A32" s="87" t="s">
        <v>102</v>
      </c>
      <c r="B32" s="47"/>
      <c r="C32" s="47"/>
      <c r="D32" s="47"/>
      <c r="E32" s="48" t="s">
        <v>74</v>
      </c>
      <c r="F32" s="47">
        <v>-3460</v>
      </c>
      <c r="G32" s="47">
        <f>SUM(D32:F32)</f>
        <v>-3460</v>
      </c>
      <c r="H32" s="47">
        <f t="shared" si="2"/>
        <v>-3460</v>
      </c>
      <c r="I32" s="47"/>
      <c r="J32" s="49"/>
    </row>
    <row r="33" spans="1:10" ht="15.75" customHeight="1" x14ac:dyDescent="0.2">
      <c r="A33" s="88"/>
      <c r="B33" s="47"/>
      <c r="C33" s="47"/>
      <c r="D33" s="47"/>
      <c r="E33" s="48" t="s">
        <v>74</v>
      </c>
      <c r="F33" s="47">
        <v>2931</v>
      </c>
      <c r="G33" s="47">
        <f>SUM(D33:F33)</f>
        <v>2931</v>
      </c>
      <c r="H33" s="47">
        <f t="shared" si="2"/>
        <v>2931</v>
      </c>
      <c r="I33" s="47"/>
      <c r="J33" s="49"/>
    </row>
    <row r="34" spans="1:10" ht="15.75" customHeight="1" x14ac:dyDescent="0.2">
      <c r="A34" s="87" t="s">
        <v>69</v>
      </c>
      <c r="B34" s="47"/>
      <c r="C34" s="47"/>
      <c r="D34" s="47"/>
      <c r="E34" s="48" t="s">
        <v>75</v>
      </c>
      <c r="F34" s="47">
        <v>682600</v>
      </c>
      <c r="G34" s="47">
        <f>SUM(D34:F34)</f>
        <v>682600</v>
      </c>
      <c r="H34" s="47">
        <f t="shared" si="2"/>
        <v>682600</v>
      </c>
      <c r="I34" s="47"/>
      <c r="J34" s="49"/>
    </row>
    <row r="35" spans="1:10" ht="15.75" customHeight="1" x14ac:dyDescent="0.2">
      <c r="A35" s="100"/>
      <c r="B35" s="52"/>
      <c r="C35" s="52"/>
      <c r="D35" s="52"/>
      <c r="E35" s="53" t="s">
        <v>75</v>
      </c>
      <c r="F35" s="52">
        <v>-682600</v>
      </c>
      <c r="G35" s="52">
        <f>SUM(D35:F35)</f>
        <v>-682600</v>
      </c>
      <c r="H35" s="52">
        <f t="shared" si="2"/>
        <v>-682600</v>
      </c>
      <c r="I35" s="52"/>
      <c r="J35" s="54"/>
    </row>
    <row r="36" spans="1:10" ht="15.75" customHeight="1" thickBot="1" x14ac:dyDescent="0.25">
      <c r="A36" s="55" t="s">
        <v>64</v>
      </c>
      <c r="B36" s="56"/>
      <c r="C36" s="56"/>
      <c r="D36" s="56"/>
      <c r="E36" s="57"/>
      <c r="F36" s="56">
        <f>SUM(F6:F35)</f>
        <v>0</v>
      </c>
      <c r="G36" s="56">
        <f>SUM(G7:G35)</f>
        <v>-42288449</v>
      </c>
      <c r="H36" s="56">
        <f>SUM(H6:H35)</f>
        <v>-4495249</v>
      </c>
      <c r="I36" s="56">
        <f>SUM(I6:I35)</f>
        <v>-28576800</v>
      </c>
      <c r="J36" s="58">
        <f>SUM(J6:J35)</f>
        <v>-7800000</v>
      </c>
    </row>
    <row r="37" spans="1:10" ht="15.75" customHeight="1" x14ac:dyDescent="0.2">
      <c r="A37" s="27"/>
      <c r="B37" s="28"/>
      <c r="C37" s="28"/>
      <c r="D37" s="28"/>
      <c r="E37" s="29"/>
      <c r="F37" s="28"/>
      <c r="G37" s="28"/>
      <c r="H37" s="28"/>
      <c r="I37" s="28"/>
      <c r="J37" s="28"/>
    </row>
    <row r="38" spans="1:10" x14ac:dyDescent="0.2">
      <c r="A38" s="105" t="s">
        <v>87</v>
      </c>
      <c r="B38" s="105"/>
      <c r="C38" s="105"/>
      <c r="D38" s="105"/>
      <c r="E38" s="105"/>
      <c r="F38" s="105"/>
      <c r="G38" s="105"/>
      <c r="H38" s="105"/>
      <c r="I38" s="105"/>
      <c r="J38" s="105"/>
    </row>
    <row r="39" spans="1:10" x14ac:dyDescent="0.2">
      <c r="A39" s="105" t="s">
        <v>96</v>
      </c>
      <c r="B39" s="105"/>
      <c r="C39" s="105"/>
      <c r="D39" s="105"/>
      <c r="E39" s="105"/>
      <c r="F39" s="105"/>
      <c r="G39" s="105"/>
      <c r="H39" s="105"/>
      <c r="I39" s="105"/>
      <c r="J39" s="105"/>
    </row>
    <row r="40" spans="1:10" x14ac:dyDescent="0.2">
      <c r="A40" s="105" t="s">
        <v>97</v>
      </c>
      <c r="B40" s="105"/>
      <c r="C40" s="105"/>
      <c r="D40" s="105"/>
      <c r="E40" s="105"/>
      <c r="F40" s="105"/>
      <c r="G40" s="105"/>
      <c r="H40" s="105"/>
      <c r="I40" s="105"/>
      <c r="J40" s="105"/>
    </row>
    <row r="41" spans="1:10" x14ac:dyDescent="0.2">
      <c r="A41" s="105" t="s">
        <v>90</v>
      </c>
      <c r="B41" s="105"/>
      <c r="C41" s="105"/>
      <c r="D41" s="105"/>
      <c r="E41" s="105"/>
      <c r="F41" s="105"/>
      <c r="G41" s="105"/>
      <c r="H41" s="105"/>
      <c r="I41" s="105"/>
      <c r="J41" s="105"/>
    </row>
    <row r="42" spans="1:10" x14ac:dyDescent="0.2">
      <c r="A42" s="105" t="s">
        <v>91</v>
      </c>
      <c r="B42" s="105"/>
      <c r="C42" s="105"/>
      <c r="D42" s="105"/>
      <c r="E42" s="105"/>
      <c r="F42" s="105"/>
      <c r="G42" s="105"/>
      <c r="H42" s="105"/>
      <c r="I42" s="105"/>
      <c r="J42" s="105"/>
    </row>
    <row r="43" spans="1:10" x14ac:dyDescent="0.2">
      <c r="A43" s="105" t="s">
        <v>88</v>
      </c>
      <c r="B43" s="105"/>
      <c r="C43" s="105"/>
      <c r="D43" s="105"/>
      <c r="E43" s="105"/>
      <c r="F43" s="105"/>
      <c r="G43" s="105"/>
      <c r="H43" s="105"/>
      <c r="I43" s="105"/>
      <c r="J43" s="105"/>
    </row>
    <row r="44" spans="1:10" x14ac:dyDescent="0.2">
      <c r="A44" s="105" t="s">
        <v>89</v>
      </c>
      <c r="B44" s="105"/>
      <c r="C44" s="105"/>
      <c r="D44" s="105"/>
      <c r="E44" s="105"/>
      <c r="F44" s="105"/>
      <c r="G44" s="105"/>
      <c r="H44" s="105"/>
      <c r="I44" s="105"/>
      <c r="J44" s="105"/>
    </row>
    <row r="45" spans="1:10" x14ac:dyDescent="0.2">
      <c r="A45" s="105" t="s">
        <v>92</v>
      </c>
      <c r="B45" s="105"/>
      <c r="C45" s="105"/>
      <c r="D45" s="105"/>
      <c r="E45" s="105"/>
      <c r="F45" s="105"/>
      <c r="G45" s="105"/>
      <c r="H45" s="105"/>
      <c r="I45" s="105"/>
      <c r="J45" s="105"/>
    </row>
    <row r="46" spans="1:10" x14ac:dyDescent="0.2">
      <c r="A46" s="105" t="s">
        <v>93</v>
      </c>
      <c r="B46" s="105"/>
      <c r="C46" s="105"/>
      <c r="D46" s="105"/>
      <c r="E46" s="105"/>
      <c r="F46" s="105"/>
      <c r="G46" s="105"/>
      <c r="H46" s="105"/>
      <c r="I46" s="105"/>
      <c r="J46" s="105"/>
    </row>
  </sheetData>
  <mergeCells count="25">
    <mergeCell ref="A38:J38"/>
    <mergeCell ref="A39:J39"/>
    <mergeCell ref="A40:J40"/>
    <mergeCell ref="A41:J41"/>
    <mergeCell ref="A2:J2"/>
    <mergeCell ref="I3:J3"/>
    <mergeCell ref="A32:A33"/>
    <mergeCell ref="A34:A35"/>
    <mergeCell ref="G24:G25"/>
    <mergeCell ref="G28:G30"/>
    <mergeCell ref="E4:F5"/>
    <mergeCell ref="H4:J4"/>
    <mergeCell ref="A24:A25"/>
    <mergeCell ref="A28:A30"/>
    <mergeCell ref="H28:H30"/>
    <mergeCell ref="A4:A5"/>
    <mergeCell ref="B4:B5"/>
    <mergeCell ref="C4:C5"/>
    <mergeCell ref="D4:D5"/>
    <mergeCell ref="G4:G5"/>
    <mergeCell ref="A46:J46"/>
    <mergeCell ref="A42:J42"/>
    <mergeCell ref="A43:J43"/>
    <mergeCell ref="A44:J44"/>
    <mergeCell ref="A45:J45"/>
  </mergeCells>
  <phoneticPr fontId="7"/>
  <pageMargins left="0.75" right="0.33" top="0.62" bottom="0.33" header="0.51200000000000001" footer="0.28000000000000003"/>
  <pageSetup paperSize="9" scale="74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IT44"/>
  <sheetViews>
    <sheetView tabSelected="1" zoomScaleNormal="100" workbookViewId="0"/>
  </sheetViews>
  <sheetFormatPr defaultColWidth="13.7265625" defaultRowHeight="13" x14ac:dyDescent="0.2"/>
  <cols>
    <col min="1" max="1" width="42.7265625" style="1" bestFit="1" customWidth="1"/>
    <col min="2" max="4" width="16.36328125" style="1" customWidth="1"/>
    <col min="5" max="5" width="36.08984375" style="1" bestFit="1" customWidth="1"/>
    <col min="6" max="6" width="9.81640625" style="1" customWidth="1"/>
    <col min="7" max="7" width="13.81640625" style="73" customWidth="1"/>
    <col min="8" max="8" width="11.6328125" style="1" bestFit="1" customWidth="1"/>
    <col min="9" max="9" width="14.26953125" style="1" bestFit="1" customWidth="1"/>
    <col min="10" max="10" width="10.81640625" style="1" bestFit="1" customWidth="1"/>
    <col min="11" max="11" width="10.453125" style="1" bestFit="1" customWidth="1"/>
    <col min="12" max="12" width="11.26953125" style="1" bestFit="1" customWidth="1"/>
    <col min="13" max="13" width="13.453125" style="1" customWidth="1"/>
    <col min="14" max="14" width="15.08984375" style="1" customWidth="1"/>
    <col min="15" max="15" width="2.36328125" style="1" customWidth="1"/>
    <col min="16" max="16" width="12.26953125" style="1" bestFit="1" customWidth="1"/>
    <col min="17" max="17" width="14.81640625" style="1" bestFit="1" customWidth="1"/>
    <col min="18" max="18" width="11.453125" style="1" bestFit="1" customWidth="1"/>
    <col min="19" max="19" width="11.08984375" style="1" bestFit="1" customWidth="1"/>
    <col min="20" max="20" width="11.81640625" style="1" bestFit="1" customWidth="1"/>
    <col min="21" max="21" width="15" style="1" customWidth="1"/>
    <col min="22" max="22" width="18.81640625" style="1" customWidth="1"/>
    <col min="23" max="23" width="2.36328125" style="1" customWidth="1"/>
    <col min="24" max="24" width="6" style="1" bestFit="1" customWidth="1"/>
    <col min="25" max="25" width="14.36328125" style="1" bestFit="1" customWidth="1"/>
    <col min="26" max="26" width="2.36328125" style="1" customWidth="1"/>
    <col min="27" max="27" width="9" style="1" customWidth="1"/>
    <col min="28" max="28" width="11.26953125" style="1" bestFit="1" customWidth="1"/>
    <col min="29" max="16384" width="13.7265625" style="1"/>
  </cols>
  <sheetData>
    <row r="1" spans="1:254" s="2" customFormat="1" x14ac:dyDescent="0.2">
      <c r="A1" s="40" t="s">
        <v>100</v>
      </c>
      <c r="G1" s="71"/>
    </row>
    <row r="2" spans="1:254" s="2" customFormat="1" ht="19" x14ac:dyDescent="0.2">
      <c r="A2" s="106" t="s">
        <v>40</v>
      </c>
      <c r="B2" s="106"/>
      <c r="C2" s="106"/>
      <c r="D2" s="106"/>
      <c r="E2" s="106"/>
      <c r="G2" s="71"/>
    </row>
    <row r="3" spans="1:254" s="2" customFormat="1" ht="13.5" customHeight="1" thickBot="1" x14ac:dyDescent="0.25">
      <c r="E3" s="3" t="s">
        <v>35</v>
      </c>
      <c r="G3" s="71"/>
    </row>
    <row r="4" spans="1:254" s="5" customFormat="1" ht="18" customHeight="1" x14ac:dyDescent="0.2">
      <c r="A4" s="64" t="s">
        <v>0</v>
      </c>
      <c r="B4" s="65" t="s">
        <v>94</v>
      </c>
      <c r="C4" s="65" t="s">
        <v>95</v>
      </c>
      <c r="D4" s="65" t="s">
        <v>38</v>
      </c>
      <c r="E4" s="66" t="s">
        <v>39</v>
      </c>
      <c r="F4" s="4"/>
      <c r="G4" s="72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</row>
    <row r="5" spans="1:254" s="2" customFormat="1" ht="18" customHeight="1" x14ac:dyDescent="0.2">
      <c r="A5" s="19" t="s">
        <v>41</v>
      </c>
      <c r="B5" s="6"/>
      <c r="C5" s="30"/>
      <c r="D5" s="8"/>
      <c r="E5" s="9"/>
      <c r="G5" s="71"/>
    </row>
    <row r="6" spans="1:254" s="2" customFormat="1" ht="18" customHeight="1" x14ac:dyDescent="0.2">
      <c r="A6" s="20" t="s">
        <v>42</v>
      </c>
      <c r="B6" s="74">
        <v>14480400</v>
      </c>
      <c r="C6" s="31"/>
      <c r="D6" s="13"/>
      <c r="E6" s="7"/>
      <c r="G6" s="71"/>
    </row>
    <row r="7" spans="1:254" s="2" customFormat="1" ht="18" customHeight="1" x14ac:dyDescent="0.2">
      <c r="A7" s="20" t="s">
        <v>43</v>
      </c>
      <c r="B7" s="74">
        <v>415800</v>
      </c>
      <c r="C7" s="31"/>
      <c r="D7" s="13"/>
      <c r="E7" s="7"/>
      <c r="G7" s="71"/>
    </row>
    <row r="8" spans="1:254" s="2" customFormat="1" ht="18" customHeight="1" x14ac:dyDescent="0.2">
      <c r="A8" s="20" t="s">
        <v>1</v>
      </c>
      <c r="B8" s="74">
        <v>20000</v>
      </c>
      <c r="C8" s="31"/>
      <c r="D8" s="13"/>
      <c r="E8" s="7"/>
      <c r="G8" s="71"/>
    </row>
    <row r="9" spans="1:254" s="2" customFormat="1" ht="18" customHeight="1" x14ac:dyDescent="0.2">
      <c r="A9" s="20" t="s">
        <v>2</v>
      </c>
      <c r="B9" s="74">
        <v>-3200</v>
      </c>
      <c r="C9" s="31"/>
      <c r="D9" s="13"/>
      <c r="E9" s="7"/>
      <c r="G9" s="71"/>
    </row>
    <row r="10" spans="1:254" s="2" customFormat="1" ht="18" customHeight="1" x14ac:dyDescent="0.2">
      <c r="A10" s="20" t="s">
        <v>3</v>
      </c>
      <c r="B10" s="74">
        <v>128900</v>
      </c>
      <c r="C10" s="31"/>
      <c r="D10" s="13"/>
      <c r="E10" s="7"/>
      <c r="G10" s="71"/>
    </row>
    <row r="11" spans="1:254" s="2" customFormat="1" ht="18" customHeight="1" x14ac:dyDescent="0.2">
      <c r="A11" s="20" t="s">
        <v>4</v>
      </c>
      <c r="B11" s="74">
        <v>0</v>
      </c>
      <c r="C11" s="31"/>
      <c r="D11" s="13"/>
      <c r="E11" s="7"/>
      <c r="G11" s="71"/>
    </row>
    <row r="12" spans="1:254" s="2" customFormat="1" ht="18" customHeight="1" x14ac:dyDescent="0.2">
      <c r="A12" s="20" t="s">
        <v>5</v>
      </c>
      <c r="B12" s="74">
        <v>0</v>
      </c>
      <c r="C12" s="31"/>
      <c r="D12" s="13"/>
      <c r="E12" s="7"/>
      <c r="G12" s="71"/>
    </row>
    <row r="13" spans="1:254" s="2" customFormat="1" ht="18" customHeight="1" x14ac:dyDescent="0.2">
      <c r="A13" s="20" t="s">
        <v>6</v>
      </c>
      <c r="B13" s="74">
        <v>0</v>
      </c>
      <c r="C13" s="31"/>
      <c r="D13" s="13"/>
      <c r="E13" s="7"/>
      <c r="G13" s="71"/>
    </row>
    <row r="14" spans="1:254" s="2" customFormat="1" ht="18" customHeight="1" x14ac:dyDescent="0.2">
      <c r="A14" s="20" t="s">
        <v>7</v>
      </c>
      <c r="B14" s="74">
        <v>0</v>
      </c>
      <c r="C14" s="31"/>
      <c r="D14" s="13"/>
      <c r="E14" s="7"/>
      <c r="G14" s="71"/>
    </row>
    <row r="15" spans="1:254" s="2" customFormat="1" ht="18" customHeight="1" x14ac:dyDescent="0.2">
      <c r="A15" s="20" t="s">
        <v>8</v>
      </c>
      <c r="B15" s="74">
        <v>-2931120</v>
      </c>
      <c r="C15" s="31"/>
      <c r="D15" s="13"/>
      <c r="E15" s="7"/>
      <c r="G15" s="71"/>
    </row>
    <row r="16" spans="1:254" s="2" customFormat="1" ht="18" customHeight="1" x14ac:dyDescent="0.2">
      <c r="A16" s="20" t="s">
        <v>9</v>
      </c>
      <c r="B16" s="74">
        <v>-972600</v>
      </c>
      <c r="C16" s="31"/>
      <c r="D16" s="13"/>
      <c r="E16" s="7"/>
      <c r="G16" s="71"/>
    </row>
    <row r="17" spans="1:7" s="2" customFormat="1" ht="18" customHeight="1" x14ac:dyDescent="0.2">
      <c r="A17" s="20" t="s">
        <v>10</v>
      </c>
      <c r="B17" s="74">
        <v>2775600</v>
      </c>
      <c r="C17" s="31"/>
      <c r="D17" s="13"/>
      <c r="E17" s="7"/>
      <c r="G17" s="71"/>
    </row>
    <row r="18" spans="1:7" s="2" customFormat="1" ht="18" customHeight="1" x14ac:dyDescent="0.2">
      <c r="A18" s="20" t="s">
        <v>11</v>
      </c>
      <c r="B18" s="74">
        <v>55800</v>
      </c>
      <c r="C18" s="31"/>
      <c r="D18" s="13"/>
      <c r="E18" s="7"/>
      <c r="G18" s="71"/>
    </row>
    <row r="19" spans="1:7" s="2" customFormat="1" ht="18" customHeight="1" x14ac:dyDescent="0.2">
      <c r="A19" s="20" t="s">
        <v>12</v>
      </c>
      <c r="B19" s="74">
        <v>0</v>
      </c>
      <c r="C19" s="31"/>
      <c r="D19" s="13"/>
      <c r="E19" s="7"/>
      <c r="G19" s="71"/>
    </row>
    <row r="20" spans="1:7" s="2" customFormat="1" ht="18" customHeight="1" x14ac:dyDescent="0.2">
      <c r="A20" s="20" t="s">
        <v>13</v>
      </c>
      <c r="B20" s="75">
        <v>-3538280</v>
      </c>
      <c r="C20" s="32"/>
      <c r="D20" s="14"/>
      <c r="E20" s="7"/>
      <c r="G20" s="71"/>
    </row>
    <row r="21" spans="1:7" s="2" customFormat="1" ht="18" customHeight="1" x14ac:dyDescent="0.2">
      <c r="A21" s="20" t="s">
        <v>44</v>
      </c>
      <c r="B21" s="76">
        <f>SUM(B6:B20)</f>
        <v>10431300</v>
      </c>
      <c r="C21" s="33"/>
      <c r="D21" s="15"/>
      <c r="E21" s="7"/>
      <c r="G21" s="71"/>
    </row>
    <row r="22" spans="1:7" s="2" customFormat="1" ht="18" customHeight="1" x14ac:dyDescent="0.2">
      <c r="A22" s="20" t="s">
        <v>14</v>
      </c>
      <c r="B22" s="74">
        <v>2710</v>
      </c>
      <c r="C22" s="31"/>
      <c r="D22" s="13"/>
      <c r="E22" s="7"/>
      <c r="G22" s="71"/>
    </row>
    <row r="23" spans="1:7" s="2" customFormat="1" ht="18" customHeight="1" x14ac:dyDescent="0.2">
      <c r="A23" s="20" t="s">
        <v>15</v>
      </c>
      <c r="B23" s="74">
        <v>-128900</v>
      </c>
      <c r="C23" s="31"/>
      <c r="D23" s="13"/>
      <c r="E23" s="7"/>
      <c r="G23" s="71"/>
    </row>
    <row r="24" spans="1:7" s="2" customFormat="1" ht="18" customHeight="1" x14ac:dyDescent="0.2">
      <c r="A24" s="21" t="s">
        <v>16</v>
      </c>
      <c r="B24" s="77">
        <v>-4233110</v>
      </c>
      <c r="C24" s="34"/>
      <c r="D24" s="16"/>
      <c r="E24" s="10"/>
      <c r="G24" s="71"/>
    </row>
    <row r="25" spans="1:7" s="2" customFormat="1" ht="18" customHeight="1" x14ac:dyDescent="0.2">
      <c r="A25" s="67" t="s">
        <v>17</v>
      </c>
      <c r="B25" s="78">
        <f>SUM(B21:B24)</f>
        <v>6072000</v>
      </c>
      <c r="C25" s="68"/>
      <c r="D25" s="69"/>
      <c r="E25" s="70"/>
      <c r="G25" s="71"/>
    </row>
    <row r="26" spans="1:7" s="2" customFormat="1" ht="18" customHeight="1" x14ac:dyDescent="0.2">
      <c r="A26" s="19" t="s">
        <v>18</v>
      </c>
      <c r="B26" s="76"/>
      <c r="C26" s="30"/>
      <c r="D26" s="15"/>
      <c r="E26" s="9"/>
      <c r="G26" s="71"/>
    </row>
    <row r="27" spans="1:7" s="2" customFormat="1" ht="18" customHeight="1" x14ac:dyDescent="0.2">
      <c r="A27" s="20" t="s">
        <v>19</v>
      </c>
      <c r="B27" s="74">
        <v>0</v>
      </c>
      <c r="C27" s="35"/>
      <c r="D27" s="13"/>
      <c r="E27" s="7"/>
      <c r="G27" s="71"/>
    </row>
    <row r="28" spans="1:7" s="2" customFormat="1" ht="18" customHeight="1" x14ac:dyDescent="0.2">
      <c r="A28" s="20" t="s">
        <v>20</v>
      </c>
      <c r="B28" s="74">
        <v>0</v>
      </c>
      <c r="C28" s="35"/>
      <c r="D28" s="13"/>
      <c r="E28" s="7"/>
      <c r="G28" s="71"/>
    </row>
    <row r="29" spans="1:7" s="2" customFormat="1" ht="18" customHeight="1" x14ac:dyDescent="0.2">
      <c r="A29" s="20" t="s">
        <v>36</v>
      </c>
      <c r="B29" s="74">
        <v>-14000000</v>
      </c>
      <c r="C29" s="35"/>
      <c r="D29" s="13"/>
      <c r="E29" s="7"/>
      <c r="G29" s="71"/>
    </row>
    <row r="30" spans="1:7" s="2" customFormat="1" ht="18" customHeight="1" x14ac:dyDescent="0.2">
      <c r="A30" s="20" t="s">
        <v>37</v>
      </c>
      <c r="B30" s="74">
        <v>0</v>
      </c>
      <c r="C30" s="35"/>
      <c r="D30" s="13"/>
      <c r="E30" s="7"/>
      <c r="G30" s="71"/>
    </row>
    <row r="31" spans="1:7" s="2" customFormat="1" ht="18" customHeight="1" x14ac:dyDescent="0.2">
      <c r="A31" s="20" t="s">
        <v>21</v>
      </c>
      <c r="B31" s="74">
        <v>0</v>
      </c>
      <c r="C31" s="35"/>
      <c r="D31" s="13"/>
      <c r="E31" s="7"/>
      <c r="G31" s="71"/>
    </row>
    <row r="32" spans="1:7" s="2" customFormat="1" ht="18" customHeight="1" x14ac:dyDescent="0.2">
      <c r="A32" s="21" t="s">
        <v>22</v>
      </c>
      <c r="B32" s="77">
        <v>0</v>
      </c>
      <c r="C32" s="36"/>
      <c r="D32" s="16"/>
      <c r="E32" s="10"/>
      <c r="G32" s="71"/>
    </row>
    <row r="33" spans="1:7" s="2" customFormat="1" ht="18" customHeight="1" x14ac:dyDescent="0.2">
      <c r="A33" s="67" t="s">
        <v>23</v>
      </c>
      <c r="B33" s="78">
        <f>SUM(B27:B32)</f>
        <v>-14000000</v>
      </c>
      <c r="C33" s="68"/>
      <c r="D33" s="69"/>
      <c r="E33" s="70"/>
      <c r="G33" s="71"/>
    </row>
    <row r="34" spans="1:7" s="2" customFormat="1" ht="18" customHeight="1" x14ac:dyDescent="0.2">
      <c r="A34" s="19" t="s">
        <v>24</v>
      </c>
      <c r="B34" s="76"/>
      <c r="C34" s="30"/>
      <c r="D34" s="15"/>
      <c r="E34" s="9"/>
      <c r="G34" s="71"/>
    </row>
    <row r="35" spans="1:7" s="2" customFormat="1" ht="18" customHeight="1" x14ac:dyDescent="0.2">
      <c r="A35" s="20" t="s">
        <v>25</v>
      </c>
      <c r="B35" s="74">
        <v>39000000</v>
      </c>
      <c r="C35" s="35"/>
      <c r="D35" s="13"/>
      <c r="E35" s="7"/>
      <c r="G35" s="71"/>
    </row>
    <row r="36" spans="1:7" s="2" customFormat="1" ht="18" customHeight="1" x14ac:dyDescent="0.2">
      <c r="A36" s="20" t="s">
        <v>26</v>
      </c>
      <c r="B36" s="74">
        <v>-1300000</v>
      </c>
      <c r="C36" s="35"/>
      <c r="D36" s="13"/>
      <c r="E36" s="7"/>
      <c r="G36" s="71"/>
    </row>
    <row r="37" spans="1:7" s="2" customFormat="1" ht="18" customHeight="1" x14ac:dyDescent="0.2">
      <c r="A37" s="20" t="s">
        <v>27</v>
      </c>
      <c r="B37" s="74">
        <v>0</v>
      </c>
      <c r="C37" s="35"/>
      <c r="D37" s="13"/>
      <c r="E37" s="7"/>
      <c r="G37" s="71"/>
    </row>
    <row r="38" spans="1:7" s="2" customFormat="1" ht="18" customHeight="1" x14ac:dyDescent="0.2">
      <c r="A38" s="20" t="s">
        <v>28</v>
      </c>
      <c r="B38" s="74">
        <v>0</v>
      </c>
      <c r="C38" s="35"/>
      <c r="D38" s="13"/>
      <c r="E38" s="7"/>
      <c r="G38" s="71"/>
    </row>
    <row r="39" spans="1:7" s="2" customFormat="1" ht="18" customHeight="1" x14ac:dyDescent="0.2">
      <c r="A39" s="21" t="s">
        <v>29</v>
      </c>
      <c r="B39" s="77">
        <v>0</v>
      </c>
      <c r="C39" s="36"/>
      <c r="D39" s="16"/>
      <c r="E39" s="10"/>
      <c r="G39" s="71"/>
    </row>
    <row r="40" spans="1:7" s="2" customFormat="1" ht="18" customHeight="1" x14ac:dyDescent="0.2">
      <c r="A40" s="67" t="s">
        <v>30</v>
      </c>
      <c r="B40" s="78">
        <f>SUM(B35:B39)</f>
        <v>37700000</v>
      </c>
      <c r="C40" s="68"/>
      <c r="D40" s="69"/>
      <c r="E40" s="70"/>
      <c r="G40" s="71"/>
    </row>
    <row r="41" spans="1:7" s="2" customFormat="1" ht="18" customHeight="1" x14ac:dyDescent="0.2">
      <c r="A41" s="22" t="s">
        <v>31</v>
      </c>
      <c r="B41" s="79">
        <v>0</v>
      </c>
      <c r="C41" s="37"/>
      <c r="D41" s="17"/>
      <c r="E41" s="11"/>
      <c r="G41" s="71"/>
    </row>
    <row r="42" spans="1:7" s="2" customFormat="1" ht="18" customHeight="1" x14ac:dyDescent="0.2">
      <c r="A42" s="22" t="s">
        <v>32</v>
      </c>
      <c r="B42" s="79">
        <f>B25+B33+B40+B41</f>
        <v>29772000</v>
      </c>
      <c r="C42" s="38"/>
      <c r="D42" s="17"/>
      <c r="E42" s="11"/>
      <c r="G42" s="71"/>
    </row>
    <row r="43" spans="1:7" s="2" customFormat="1" ht="18" customHeight="1" x14ac:dyDescent="0.2">
      <c r="A43" s="22" t="s">
        <v>33</v>
      </c>
      <c r="B43" s="79">
        <v>23727550</v>
      </c>
      <c r="C43" s="37"/>
      <c r="D43" s="17"/>
      <c r="E43" s="11"/>
      <c r="G43" s="71"/>
    </row>
    <row r="44" spans="1:7" s="2" customFormat="1" ht="18" customHeight="1" thickBot="1" x14ac:dyDescent="0.25">
      <c r="A44" s="23" t="s">
        <v>34</v>
      </c>
      <c r="B44" s="80">
        <f>SUM(B42:B43)</f>
        <v>53499550</v>
      </c>
      <c r="C44" s="39"/>
      <c r="D44" s="18"/>
      <c r="E44" s="12"/>
      <c r="G44" s="71"/>
    </row>
  </sheetData>
  <mergeCells count="1">
    <mergeCell ref="A2:E2"/>
  </mergeCells>
  <phoneticPr fontId="3"/>
  <pageMargins left="0.4" right="0.33" top="0.27559055118110237" bottom="0.27559055118110237" header="0.23622047244094491" footer="0.2362204724409449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キャッシュ・フロー分析表（３期）</vt:lpstr>
      <vt:lpstr>キャッシュ・フロー分析表（４期）</vt:lpstr>
      <vt:lpstr>問題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2022-09-28T09:31:10Z</dcterms:created>
  <dcterms:modified xsi:type="dcterms:W3CDTF">2022-09-28T09:44:49Z</dcterms:modified>
</cp:coreProperties>
</file>