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sh\Dropbox\日本商工会議所\databox\総務省家計調査\"/>
    </mc:Choice>
  </mc:AlternateContent>
  <xr:revisionPtr revIDLastSave="0" documentId="13_ncr:1_{6D5D3150-8D9A-41D2-A6B0-D8633ACE67A9}" xr6:coauthVersionLast="47" xr6:coauthVersionMax="47" xr10:uidLastSave="{00000000-0000-0000-0000-000000000000}"/>
  <bookViews>
    <workbookView xWindow="-108" yWindow="-108" windowWidth="23256" windowHeight="12456" tabRatio="923" xr2:uid="{00000000-000D-0000-FFFF-FFFF00000000}"/>
  </bookViews>
  <sheets>
    <sheet name="概説" sheetId="3" r:id="rId1"/>
    <sheet name="DATA(高齢無職)" sheetId="25" r:id="rId2"/>
    <sheet name="R5高齢無職 " sheetId="29" r:id="rId3"/>
    <sheet name="R4高齢無職 " sheetId="28" r:id="rId4"/>
    <sheet name="R3高齢無職 " sheetId="27" r:id="rId5"/>
    <sheet name="R2高齢無職 " sheetId="26" r:id="rId6"/>
    <sheet name="R1高齢無職 " sheetId="15" r:id="rId7"/>
    <sheet name="H30高齢無職" sheetId="11" r:id="rId8"/>
    <sheet name="H29高齢無職 " sheetId="12" r:id="rId9"/>
    <sheet name="H28高齢無職 " sheetId="14" r:id="rId10"/>
    <sheet name="H27高齢無職  " sheetId="16" r:id="rId11"/>
    <sheet name="H26高齢無職" sheetId="17" r:id="rId12"/>
    <sheet name="H25高齢無職" sheetId="18" r:id="rId13"/>
    <sheet name="H24高齢無職 " sheetId="19" r:id="rId14"/>
    <sheet name="H23高齢無職" sheetId="20" r:id="rId15"/>
    <sheet name="H22高齢無職 " sheetId="21" r:id="rId16"/>
    <sheet name="H21高齢無職 " sheetId="22" r:id="rId17"/>
    <sheet name="H20高齢無職 " sheetId="23" r:id="rId18"/>
  </sheets>
  <definedNames>
    <definedName name="_xlnm.Print_Area" localSheetId="1">'DATA(高齢無職)'!$U$2:$W$33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9" l="1"/>
  <c r="M18" i="29"/>
  <c r="O18" i="29" s="1"/>
  <c r="N19" i="29"/>
  <c r="N21" i="29"/>
  <c r="D27" i="25"/>
  <c r="E27" i="25"/>
  <c r="F27" i="25"/>
  <c r="G27" i="25"/>
  <c r="M18" i="27"/>
  <c r="N21" i="28"/>
  <c r="N19" i="27"/>
  <c r="N19" i="28"/>
  <c r="M19" i="28" s="1"/>
  <c r="M18" i="28"/>
  <c r="O18" i="28"/>
  <c r="C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B28" i="25"/>
  <c r="G26" i="25"/>
  <c r="F26" i="25"/>
  <c r="E26" i="25"/>
  <c r="D26" i="25"/>
  <c r="E25" i="25"/>
  <c r="O18" i="27" l="1"/>
  <c r="M19" i="27"/>
  <c r="F25" i="25"/>
  <c r="D25" i="25"/>
  <c r="G25" i="25"/>
  <c r="N21" i="27"/>
  <c r="G24" i="25"/>
  <c r="F24" i="25"/>
  <c r="E24" i="25"/>
  <c r="D24" i="25"/>
  <c r="N21" i="15"/>
  <c r="M18" i="26"/>
  <c r="D23" i="25"/>
  <c r="N21" i="26"/>
  <c r="N19" i="26"/>
  <c r="M19" i="26" s="1"/>
  <c r="O18" i="26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E28" i="25" s="1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F28" i="25" l="1"/>
  <c r="G28" i="25"/>
  <c r="D28" i="25"/>
  <c r="N21" i="19"/>
  <c r="N21" i="20"/>
  <c r="O18" i="20"/>
  <c r="N21" i="17"/>
  <c r="M18" i="17"/>
  <c r="O18" i="23" l="1"/>
  <c r="N19" i="23"/>
  <c r="M19" i="23" s="1"/>
  <c r="N21" i="23"/>
  <c r="O18" i="22"/>
  <c r="N19" i="22"/>
  <c r="M19" i="22" s="1"/>
  <c r="N21" i="22"/>
  <c r="O18" i="21"/>
  <c r="N19" i="21"/>
  <c r="M19" i="21" s="1"/>
  <c r="N21" i="21"/>
  <c r="N19" i="20"/>
  <c r="M19" i="20" s="1"/>
  <c r="O18" i="19"/>
  <c r="N19" i="19"/>
  <c r="M19" i="19" s="1"/>
  <c r="O18" i="18"/>
  <c r="N19" i="18"/>
  <c r="M19" i="18" s="1"/>
  <c r="N21" i="18"/>
  <c r="O18" i="17"/>
  <c r="N19" i="17"/>
  <c r="M19" i="17" s="1"/>
  <c r="O18" i="16"/>
  <c r="N19" i="16"/>
  <c r="M19" i="16" s="1"/>
  <c r="N21" i="16"/>
  <c r="N19" i="15"/>
  <c r="M19" i="15" s="1"/>
  <c r="M18" i="15"/>
  <c r="O18" i="15" s="1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<sst xmlns="http://schemas.openxmlformats.org/spreadsheetml/2006/main" count="418" uniqueCount="91">
  <si>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</si>
  <si>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</si>
  <si>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</si>
  <si>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</si>
  <si>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</si>
  <si>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</si>
  <si>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</si>
  <si>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</si>
  <si>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</si>
  <si>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</si>
  <si>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</si>
  <si>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</si>
  <si>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</si>
  <si>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</si>
  <si>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</si>
  <si>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</si>
  <si>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</si>
  <si>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</si>
  <si>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</si>
  <si>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</si>
  <si>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</si>
  <si>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</si>
  <si>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</si>
  <si>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</si>
  <si>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</si>
  <si>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</si>
  <si>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</si>
  <si>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</si>
  <si>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</si>
  <si>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</si>
  <si>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</si>
  <si>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</si>
  <si>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</si>
  <si>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</si>
  <si>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</si>
  <si>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</si>
  <si>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</si>
  <si>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</si>
  <si>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</si>
  <si>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</si>
  <si>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</si>
  <si>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</si>
  <si>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</si>
  <si>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</si>
  <si>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</si>
  <si>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</si>
  <si>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</si>
  <si>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</si>
  <si>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</si>
  <si>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</si>
  <si>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</si>
  <si>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</si>
  <si>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</si>
  <si>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</si>
  <si>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</si>
  <si>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</si>
  <si>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</si>
  <si>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</si>
  <si>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</si>
  <si>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</si>
  <si>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</si>
  <si>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</si>
  <si>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</si>
  <si>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</si>
  <si>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</si>
  <si>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</si>
  <si>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</si>
  <si>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</si>
  <si>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</si>
  <si>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</si>
  <si>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</si>
  <si>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</si>
  <si>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</si>
  <si>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</si>
  <si>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</si>
  <si>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</si>
  <si>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</si>
  <si>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</si>
  <si>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</si>
  <si>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</si>
  <si>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</si>
  <si>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</si>
  <si>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</si>
  <si>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</si>
  <si>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</si>
  <si>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－2021年－ </t>
    <phoneticPr fontId="2"/>
  </si>
  <si>
    <r>
      <t>2021年</t>
    </r>
    <r>
      <rPr>
        <b/>
        <sz val="9"/>
        <rFont val="ＭＳ ゴシック"/>
        <family val="3"/>
        <charset val="128"/>
      </rPr>
      <t/>
    </r>
  </si>
  <si>
    <r>
      <t>2022年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</si>
  <si>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－2022年－ </t>
    <phoneticPr fontId="2"/>
  </si>
  <si>
    <r>
      <t>2023年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</si>
  <si>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－2023年－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</si>
</sst>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0" fontId="9" fillId="0" borderId="0" xfId="0" applyFont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'DATA(高齢無職)'!$B$12:$B$27</c:f>
              <c:numCache>
                <c:formatCode>#,##0</c:formatCode>
                <c:ptCount val="16"/>
                <c:pt idx="0">
                  <c:v>222731</c:v>
                </c:pt>
                <c:pt idx="1">
                  <c:v>222563</c:v>
                </c:pt>
                <c:pt idx="2">
                  <c:v>218388</c:v>
                </c:pt>
                <c:pt idx="3">
                  <c:v>218364</c:v>
                </c:pt>
                <c:pt idx="4">
                  <c:v>215555</c:v>
                </c:pt>
                <c:pt idx="5">
                  <c:v>214874</c:v>
                </c:pt>
                <c:pt idx="6">
                  <c:v>206992</c:v>
                </c:pt>
                <c:pt idx="7">
                  <c:v>211135</c:v>
                </c:pt>
                <c:pt idx="8">
                  <c:v>208111</c:v>
                </c:pt>
                <c:pt idx="9">
                  <c:v>204587</c:v>
                </c:pt>
                <c:pt idx="10">
                  <c:v>222335</c:v>
                </c:pt>
                <c:pt idx="11">
                  <c:v>242468</c:v>
                </c:pt>
                <c:pt idx="12">
                  <c:v>264689</c:v>
                </c:pt>
                <c:pt idx="13">
                  <c:v>245316</c:v>
                </c:pt>
                <c:pt idx="14">
                  <c:v>247382</c:v>
                </c:pt>
                <c:pt idx="15">
                  <c:v>253344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'DATA(高齢無職)'!$G$12:$G$27</c:f>
              <c:numCache>
                <c:formatCode>#,##0</c:formatCode>
                <c:ptCount val="16"/>
                <c:pt idx="0">
                  <c:v>283354</c:v>
                </c:pt>
                <c:pt idx="1">
                  <c:v>276788</c:v>
                </c:pt>
                <c:pt idx="2">
                  <c:v>276873</c:v>
                </c:pt>
                <c:pt idx="3">
                  <c:v>271182</c:v>
                </c:pt>
                <c:pt idx="4">
                  <c:v>272581</c:v>
                </c:pt>
                <c:pt idx="5">
                  <c:v>280295</c:v>
                </c:pt>
                <c:pt idx="6">
                  <c:v>277860</c:v>
                </c:pt>
                <c:pt idx="7">
                  <c:v>278645</c:v>
                </c:pt>
                <c:pt idx="8">
                  <c:v>268628</c:v>
                </c:pt>
                <c:pt idx="9">
                  <c:v>265634</c:v>
                </c:pt>
                <c:pt idx="10">
                  <c:v>269790</c:v>
                </c:pt>
                <c:pt idx="11">
                  <c:v>275448</c:v>
                </c:pt>
                <c:pt idx="12">
                  <c:v>265889</c:v>
                </c:pt>
                <c:pt idx="13">
                  <c:v>262219</c:v>
                </c:pt>
                <c:pt idx="14">
                  <c:v>273615</c:v>
                </c:pt>
                <c:pt idx="15">
                  <c:v>287242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dLbl>
              <c:idx val="13"/>
              <c:layout>
                <c:manualLayout>
                  <c:x val="-5.0405035740893549E-2"/>
                  <c:y val="-6.5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E-4497-9C50-27104A24F90C}"/>
                </c:ext>
              </c:extLst>
            </c:dLbl>
            <c:dLbl>
              <c:idx val="14"/>
              <c:layout>
                <c:manualLayout>
                  <c:x val="-4.3204316349337503E-2"/>
                  <c:y val="-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7E-4497-9C50-27104A24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'DATA(高齢無職)'!$E$12:$E$27</c:f>
              <c:numCache>
                <c:formatCode>#,##0</c:formatCode>
                <c:ptCount val="16"/>
                <c:pt idx="0">
                  <c:v>60623</c:v>
                </c:pt>
                <c:pt idx="1">
                  <c:v>54225</c:v>
                </c:pt>
                <c:pt idx="2">
                  <c:v>58485</c:v>
                </c:pt>
                <c:pt idx="3">
                  <c:v>52818</c:v>
                </c:pt>
                <c:pt idx="4">
                  <c:v>57026</c:v>
                </c:pt>
                <c:pt idx="5">
                  <c:v>65421</c:v>
                </c:pt>
                <c:pt idx="6">
                  <c:v>70868</c:v>
                </c:pt>
                <c:pt idx="7">
                  <c:v>67510</c:v>
                </c:pt>
                <c:pt idx="8">
                  <c:v>60517</c:v>
                </c:pt>
                <c:pt idx="9">
                  <c:v>61047</c:v>
                </c:pt>
                <c:pt idx="10">
                  <c:v>47455</c:v>
                </c:pt>
                <c:pt idx="11">
                  <c:v>32980</c:v>
                </c:pt>
                <c:pt idx="12">
                  <c:v>1200</c:v>
                </c:pt>
                <c:pt idx="13">
                  <c:v>16903</c:v>
                </c:pt>
                <c:pt idx="14">
                  <c:v>26233</c:v>
                </c:pt>
                <c:pt idx="15">
                  <c:v>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'R5高齢無職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'!$M$4:$N$4</c:f>
              <c:numCache>
                <c:formatCode>#,##0</c:formatCode>
                <c:ptCount val="2"/>
                <c:pt idx="1">
                  <c:v>198170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9-4D15-963E-4F70ED6EDD8B}"/>
            </c:ext>
          </c:extLst>
        </c:ser>
        <c:ser>
          <c:idx val="1"/>
          <c:order val="1"/>
          <c:tx>
            <c:strRef>
              <c:f>'R5高齢無職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'!$M$5:$N$5</c:f>
              <c:numCache>
                <c:formatCode>#,##0</c:formatCode>
                <c:ptCount val="2"/>
                <c:pt idx="1">
                  <c:v>55174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9-4D15-963E-4F70ED6EDD8B}"/>
            </c:ext>
          </c:extLst>
        </c:ser>
        <c:ser>
          <c:idx val="2"/>
          <c:order val="2"/>
          <c:tx>
            <c:strRef>
              <c:f>'R5高齢無職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D15-963E-4F70ED6EDD8B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'!$M$6:$N$6</c:f>
              <c:numCache>
                <c:formatCode>#,##0</c:formatCode>
                <c:ptCount val="2"/>
                <c:pt idx="1">
                  <c:v>33898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9-4D15-963E-4F70ED6EDD8B}"/>
            </c:ext>
          </c:extLst>
        </c:ser>
        <c:ser>
          <c:idx val="3"/>
          <c:order val="3"/>
          <c:tx>
            <c:strRef>
              <c:f>'R5高齢無職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'!$M$7:$N$7</c:f>
              <c:numCache>
                <c:formatCode>#,##0_);[Red]\(#,##0\)</c:formatCode>
                <c:ptCount val="2"/>
                <c:pt idx="0" formatCode="#,##0">
                  <c:v>32789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29-4D15-963E-4F70ED6EDD8B}"/>
            </c:ext>
          </c:extLst>
        </c:ser>
        <c:ser>
          <c:idx val="4"/>
          <c:order val="4"/>
          <c:tx>
            <c:strRef>
              <c:f>'R5高齢無職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'!$M$8:$N$8</c:f>
              <c:numCache>
                <c:formatCode>#,##0_);[Red]\(#,##0\)</c:formatCode>
                <c:ptCount val="2"/>
                <c:pt idx="0" formatCode="#,##0">
                  <c:v>76152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9-4D15-963E-4F70ED6EDD8B}"/>
            </c:ext>
          </c:extLst>
        </c:ser>
        <c:ser>
          <c:idx val="5"/>
          <c:order val="5"/>
          <c:tx>
            <c:strRef>
              <c:f>'R5高齢無職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'!$M$9:$N$9</c:f>
              <c:numCache>
                <c:formatCode>#,##0_);[Red]\(#,##0\)</c:formatCode>
                <c:ptCount val="2"/>
                <c:pt idx="0" formatCode="#,##0">
                  <c:v>16564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29-4D15-963E-4F70ED6EDD8B}"/>
            </c:ext>
          </c:extLst>
        </c:ser>
        <c:ser>
          <c:idx val="6"/>
          <c:order val="6"/>
          <c:tx>
            <c:strRef>
              <c:f>'R5高齢無職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'!$M$10:$N$10</c:f>
              <c:numCache>
                <c:formatCode>#,##0_);[Red]\(#,##0\)</c:formatCode>
                <c:ptCount val="2"/>
                <c:pt idx="0" formatCode="#,##0">
                  <c:v>23841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29-4D15-963E-4F70ED6EDD8B}"/>
            </c:ext>
          </c:extLst>
        </c:ser>
        <c:ser>
          <c:idx val="7"/>
          <c:order val="7"/>
          <c:tx>
            <c:strRef>
              <c:f>'R5高齢無職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'!$M$11:$N$11</c:f>
              <c:numCache>
                <c:formatCode>#,##0_);[Red]\(#,##0\)</c:formatCode>
                <c:ptCount val="2"/>
                <c:pt idx="0" formatCode="#,##0">
                  <c:v>10967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29-4D15-963E-4F70ED6EDD8B}"/>
            </c:ext>
          </c:extLst>
        </c:ser>
        <c:ser>
          <c:idx val="8"/>
          <c:order val="8"/>
          <c:tx>
            <c:strRef>
              <c:f>'R5高齢無職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'!$M$12:$N$12</c:f>
              <c:numCache>
                <c:formatCode>#,##0_);[Red]\(#,##0\)</c:formatCode>
                <c:ptCount val="2"/>
                <c:pt idx="0" formatCode="#,##0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29-4D15-963E-4F70ED6EDD8B}"/>
            </c:ext>
          </c:extLst>
        </c:ser>
        <c:ser>
          <c:idx val="9"/>
          <c:order val="9"/>
          <c:tx>
            <c:strRef>
              <c:f>'R5高齢無職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'!$M$13:$N$13</c:f>
              <c:numCache>
                <c:formatCode>#,##0_);[Red]\(#,##0\)</c:formatCode>
                <c:ptCount val="2"/>
                <c:pt idx="0" formatCode="#,##0">
                  <c:v>16099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29-4D15-963E-4F70ED6EDD8B}"/>
            </c:ext>
          </c:extLst>
        </c:ser>
        <c:ser>
          <c:idx val="10"/>
          <c:order val="10"/>
          <c:tx>
            <c:strRef>
              <c:f>'R5高齢無職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'!$M$14:$N$14</c:f>
              <c:numCache>
                <c:formatCode>#,##0_);[Red]\(#,##0\)</c:formatCode>
                <c:ptCount val="2"/>
                <c:pt idx="0" formatCode="#,##0">
                  <c:v>31965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C29-4D15-963E-4F70ED6EDD8B}"/>
            </c:ext>
          </c:extLst>
        </c:ser>
        <c:ser>
          <c:idx val="11"/>
          <c:order val="11"/>
          <c:tx>
            <c:strRef>
              <c:f>'R5高齢無職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'!$M$15:$N$15</c:f>
              <c:numCache>
                <c:formatCode>#,##0_);[Red]\(#,##0\)</c:formatCode>
                <c:ptCount val="2"/>
                <c:pt idx="0" formatCode="#,##0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29-4D15-963E-4F70ED6EDD8B}"/>
            </c:ext>
          </c:extLst>
        </c:ser>
        <c:ser>
          <c:idx val="12"/>
          <c:order val="12"/>
          <c:tx>
            <c:strRef>
              <c:f>'R5高齢無職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'!$M$16:$N$16</c:f>
              <c:numCache>
                <c:formatCode>#,##0_);[Red]\(#,##0\)</c:formatCode>
                <c:ptCount val="2"/>
                <c:pt idx="0" formatCode="#,##0">
                  <c:v>24119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C29-4D15-963E-4F70ED6EDD8B}"/>
            </c:ext>
          </c:extLst>
        </c:ser>
        <c:ser>
          <c:idx val="13"/>
          <c:order val="13"/>
          <c:tx>
            <c:strRef>
              <c:f>'R5高齢無職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'!$M$17:$N$17</c:f>
              <c:numCache>
                <c:formatCode>#,##0_);[Red]\(#,##0\)</c:formatCode>
                <c:ptCount val="2"/>
                <c:pt idx="0" formatCode="#,##0">
                  <c:v>20760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29-4D15-963E-4F70ED6EDD8B}"/>
            </c:ext>
          </c:extLst>
        </c:ser>
        <c:ser>
          <c:idx val="14"/>
          <c:order val="14"/>
          <c:tx>
            <c:strRef>
              <c:f>'R5高齢無職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'!$M$18:$N$18</c:f>
              <c:numCache>
                <c:formatCode>#,##0_);[Red]\(#,##0\)</c:formatCode>
                <c:ptCount val="2"/>
                <c:pt idx="0" formatCode="#,##0">
                  <c:v>28196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29-4D15-963E-4F70ED6E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'!$M$4:$N$4</c:f>
              <c:numCache>
                <c:formatCode>#,##0</c:formatCode>
                <c:ptCount val="2"/>
                <c:pt idx="1">
                  <c:v>198017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1-4F6C-8779-A08686FED778}"/>
            </c:ext>
          </c:extLst>
        </c:ser>
        <c:ser>
          <c:idx val="1"/>
          <c:order val="1"/>
          <c:tx>
            <c:strRef>
              <c:f>'R4高齢無職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'!$M$5:$N$5</c:f>
              <c:numCache>
                <c:formatCode>#,##0</c:formatCode>
                <c:ptCount val="2"/>
                <c:pt idx="1">
                  <c:v>49365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1-4F6C-8779-A08686FED778}"/>
            </c:ext>
          </c:extLst>
        </c:ser>
        <c:ser>
          <c:idx val="2"/>
          <c:order val="2"/>
          <c:tx>
            <c:strRef>
              <c:f>'R4高齢無職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F6C-8779-A08686FED778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'!$M$6:$N$6</c:f>
              <c:numCache>
                <c:formatCode>#,##0</c:formatCode>
                <c:ptCount val="2"/>
                <c:pt idx="1">
                  <c:v>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1-4F6C-8779-A08686FED778}"/>
            </c:ext>
          </c:extLst>
        </c:ser>
        <c:ser>
          <c:idx val="3"/>
          <c:order val="3"/>
          <c:tx>
            <c:strRef>
              <c:f>'R4高齢無職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'!$M$7:$N$7</c:f>
              <c:numCache>
                <c:formatCode>#,##0_);[Red]\(#,##0\)</c:formatCode>
                <c:ptCount val="2"/>
                <c:pt idx="0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1-4F6C-8779-A08686FED778}"/>
            </c:ext>
          </c:extLst>
        </c:ser>
        <c:ser>
          <c:idx val="4"/>
          <c:order val="4"/>
          <c:tx>
            <c:strRef>
              <c:f>'R4高齢無職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'!$M$8:$N$8</c:f>
              <c:numCache>
                <c:formatCode>#,##0_);[Red]\(#,##0\)</c:formatCode>
                <c:ptCount val="2"/>
                <c:pt idx="0" formatCode="#,##0">
                  <c:v>71013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1-4F6C-8779-A08686FED778}"/>
            </c:ext>
          </c:extLst>
        </c:ser>
        <c:ser>
          <c:idx val="5"/>
          <c:order val="5"/>
          <c:tx>
            <c:strRef>
              <c:f>'R4高齢無職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'!$M$9:$N$9</c:f>
              <c:numCache>
                <c:formatCode>#,##0_);[Red]\(#,##0\)</c:formatCode>
                <c:ptCount val="2"/>
                <c:pt idx="0" formatCode="#,##0">
                  <c:v>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1-4F6C-8779-A08686FED778}"/>
            </c:ext>
          </c:extLst>
        </c:ser>
        <c:ser>
          <c:idx val="6"/>
          <c:order val="6"/>
          <c:tx>
            <c:strRef>
              <c:f>'R4高齢無職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'!$M$10:$N$10</c:f>
              <c:numCache>
                <c:formatCode>#,##0_);[Red]\(#,##0\)</c:formatCode>
                <c:ptCount val="2"/>
                <c:pt idx="0" formatCode="#,##0">
                  <c:v>24112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1-4F6C-8779-A08686FED778}"/>
            </c:ext>
          </c:extLst>
        </c:ser>
        <c:ser>
          <c:idx val="7"/>
          <c:order val="7"/>
          <c:tx>
            <c:strRef>
              <c:f>'R4高齢無職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'!$M$11:$N$11</c:f>
              <c:numCache>
                <c:formatCode>#,##0_);[Red]\(#,##0\)</c:formatCode>
                <c:ptCount val="2"/>
                <c:pt idx="0" formatCode="#,##0">
                  <c:v>10559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1-4F6C-8779-A08686FED778}"/>
            </c:ext>
          </c:extLst>
        </c:ser>
        <c:ser>
          <c:idx val="8"/>
          <c:order val="8"/>
          <c:tx>
            <c:strRef>
              <c:f>'R4高齢無職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'!$M$12:$N$12</c:f>
              <c:numCache>
                <c:formatCode>#,##0_);[Red]\(#,##0\)</c:formatCode>
                <c:ptCount val="2"/>
                <c:pt idx="0" formatCode="#,##0">
                  <c:v>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1-4F6C-8779-A08686FED778}"/>
            </c:ext>
          </c:extLst>
        </c:ser>
        <c:ser>
          <c:idx val="9"/>
          <c:order val="9"/>
          <c:tx>
            <c:strRef>
              <c:f>'R4高齢無職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'!$M$13:$N$13</c:f>
              <c:numCache>
                <c:formatCode>#,##0_);[Red]\(#,##0\)</c:formatCode>
                <c:ptCount val="2"/>
                <c:pt idx="0" formatCode="#,##0">
                  <c:v>15920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71-4F6C-8779-A08686FED778}"/>
            </c:ext>
          </c:extLst>
        </c:ser>
        <c:ser>
          <c:idx val="10"/>
          <c:order val="10"/>
          <c:tx>
            <c:strRef>
              <c:f>'R4高齢無職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'!$M$14:$N$14</c:f>
              <c:numCache>
                <c:formatCode>#,##0_);[Red]\(#,##0\)</c:formatCode>
                <c:ptCount val="2"/>
                <c:pt idx="0" formatCode="#,##0">
                  <c:v>28606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71-4F6C-8779-A08686FED778}"/>
            </c:ext>
          </c:extLst>
        </c:ser>
        <c:ser>
          <c:idx val="11"/>
          <c:order val="11"/>
          <c:tx>
            <c:strRef>
              <c:f>'R4高齢無職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'!$M$15:$N$15</c:f>
              <c:numCache>
                <c:formatCode>#,##0_);[Red]\(#,##0\)</c:formatCode>
                <c:ptCount val="2"/>
                <c:pt idx="0" formatCode="#,##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71-4F6C-8779-A08686FED778}"/>
            </c:ext>
          </c:extLst>
        </c:ser>
        <c:ser>
          <c:idx val="12"/>
          <c:order val="12"/>
          <c:tx>
            <c:strRef>
              <c:f>'R4高齢無職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'!$M$16:$N$16</c:f>
              <c:numCache>
                <c:formatCode>#,##0_);[Red]\(#,##0\)</c:formatCode>
                <c:ptCount val="2"/>
                <c:pt idx="0" formatCode="#,##0">
                  <c:v>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71-4F6C-8779-A08686FED778}"/>
            </c:ext>
          </c:extLst>
        </c:ser>
        <c:ser>
          <c:idx val="13"/>
          <c:order val="13"/>
          <c:tx>
            <c:strRef>
              <c:f>'R4高齢無職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'!$M$17:$N$17</c:f>
              <c:numCache>
                <c:formatCode>#,##0_);[Red]\(#,##0\)</c:formatCode>
                <c:ptCount val="2"/>
                <c:pt idx="0" formatCode="#,##0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71-4F6C-8779-A08686FED778}"/>
            </c:ext>
          </c:extLst>
        </c:ser>
        <c:ser>
          <c:idx val="14"/>
          <c:order val="14"/>
          <c:tx>
            <c:strRef>
              <c:f>'R4高齢無職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'!$M$18:$N$18</c:f>
              <c:numCache>
                <c:formatCode>#,##0_);[Red]\(#,##0\)</c:formatCode>
                <c:ptCount val="2"/>
                <c:pt idx="0" formatCode="#,##0">
                  <c:v>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B71-4F6C-8779-A08686FE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'R3高齢無職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'!$M$4:$N$4</c:f>
              <c:numCache>
                <c:formatCode>#,##0</c:formatCode>
                <c:ptCount val="2"/>
                <c:pt idx="1">
                  <c:v>197097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F-4A25-8243-A5DF098D28ED}"/>
            </c:ext>
          </c:extLst>
        </c:ser>
        <c:ser>
          <c:idx val="1"/>
          <c:order val="1"/>
          <c:tx>
            <c:strRef>
              <c:f>'R3高齢無職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'!$M$5:$N$5</c:f>
              <c:numCache>
                <c:formatCode>#,##0</c:formatCode>
                <c:ptCount val="2"/>
                <c:pt idx="1">
                  <c:v>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F-4A25-8243-A5DF098D28ED}"/>
            </c:ext>
          </c:extLst>
        </c:ser>
        <c:ser>
          <c:idx val="2"/>
          <c:order val="2"/>
          <c:tx>
            <c:strRef>
              <c:f>'R3高齢無職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F-4A25-8243-A5DF098D28ED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'!$M$6:$N$6</c:f>
              <c:numCache>
                <c:formatCode>#,##0</c:formatCode>
                <c:ptCount val="2"/>
                <c:pt idx="1">
                  <c:v>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F-4A25-8243-A5DF098D28ED}"/>
            </c:ext>
          </c:extLst>
        </c:ser>
        <c:ser>
          <c:idx val="3"/>
          <c:order val="3"/>
          <c:tx>
            <c:strRef>
              <c:f>'R3高齢無職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'!$M$7:$N$7</c:f>
              <c:numCache>
                <c:formatCode>#,##0_);[Red]\(#,##0\)</c:formatCode>
                <c:ptCount val="2"/>
                <c:pt idx="0" formatCode="#,##0">
                  <c:v>32763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0F-4A25-8243-A5DF098D28ED}"/>
            </c:ext>
          </c:extLst>
        </c:ser>
        <c:ser>
          <c:idx val="4"/>
          <c:order val="4"/>
          <c:tx>
            <c:strRef>
              <c:f>'R3高齢無職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'!$M$8:$N$8</c:f>
              <c:numCache>
                <c:formatCode>#,##0_);[Red]\(#,##0\)</c:formatCode>
                <c:ptCount val="2"/>
                <c:pt idx="0" formatCode="#,##0">
                  <c:v>69191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F-4A25-8243-A5DF098D28ED}"/>
            </c:ext>
          </c:extLst>
        </c:ser>
        <c:ser>
          <c:idx val="5"/>
          <c:order val="5"/>
          <c:tx>
            <c:strRef>
              <c:f>'R3高齢無職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'!$M$9:$N$9</c:f>
              <c:numCache>
                <c:formatCode>#,##0_);[Red]\(#,##0\)</c:formatCode>
                <c:ptCount val="2"/>
                <c:pt idx="0" formatCode="#,##0">
                  <c:v>16385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F-4A25-8243-A5DF098D28ED}"/>
            </c:ext>
          </c:extLst>
        </c:ser>
        <c:ser>
          <c:idx val="6"/>
          <c:order val="6"/>
          <c:tx>
            <c:strRef>
              <c:f>'R3高齢無職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'!$M$10:$N$10</c:f>
              <c:numCache>
                <c:formatCode>#,##0_);[Red]\(#,##0\)</c:formatCode>
                <c:ptCount val="2"/>
                <c:pt idx="0" formatCode="#,##0">
                  <c:v>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0F-4A25-8243-A5DF098D28ED}"/>
            </c:ext>
          </c:extLst>
        </c:ser>
        <c:ser>
          <c:idx val="7"/>
          <c:order val="7"/>
          <c:tx>
            <c:strRef>
              <c:f>'R3高齢無職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'!$M$11:$N$11</c:f>
              <c:numCache>
                <c:formatCode>#,##0_);[Red]\(#,##0\)</c:formatCode>
                <c:ptCount val="2"/>
                <c:pt idx="0" formatCode="#,##0">
                  <c:v>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0F-4A25-8243-A5DF098D28ED}"/>
            </c:ext>
          </c:extLst>
        </c:ser>
        <c:ser>
          <c:idx val="8"/>
          <c:order val="8"/>
          <c:tx>
            <c:strRef>
              <c:f>'R3高齢無職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'!$M$12:$N$12</c:f>
              <c:numCache>
                <c:formatCode>#,##0_);[Red]\(#,##0\)</c:formatCode>
                <c:ptCount val="2"/>
                <c:pt idx="0" formatCode="#,##0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0F-4A25-8243-A5DF098D28ED}"/>
            </c:ext>
          </c:extLst>
        </c:ser>
        <c:ser>
          <c:idx val="9"/>
          <c:order val="9"/>
          <c:tx>
            <c:strRef>
              <c:f>'R3高齢無職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'!$M$13:$N$13</c:f>
              <c:numCache>
                <c:formatCode>#,##0_);[Red]\(#,##0\)</c:formatCode>
                <c:ptCount val="2"/>
                <c:pt idx="0" formatCode="#,##0">
                  <c:v>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0F-4A25-8243-A5DF098D28ED}"/>
            </c:ext>
          </c:extLst>
        </c:ser>
        <c:ser>
          <c:idx val="10"/>
          <c:order val="10"/>
          <c:tx>
            <c:strRef>
              <c:f>'R3高齢無職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'!$M$14:$N$14</c:f>
              <c:numCache>
                <c:formatCode>#,##0_);[Red]\(#,##0\)</c:formatCode>
                <c:ptCount val="2"/>
                <c:pt idx="0" formatCode="#,##0">
                  <c:v>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0F-4A25-8243-A5DF098D28ED}"/>
            </c:ext>
          </c:extLst>
        </c:ser>
        <c:ser>
          <c:idx val="11"/>
          <c:order val="11"/>
          <c:tx>
            <c:strRef>
              <c:f>'R3高齢無職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'!$M$15:$N$15</c:f>
              <c:numCache>
                <c:formatCode>#,##0_);[Red]\(#,##0\)</c:formatCode>
                <c:ptCount val="2"/>
                <c:pt idx="0" formatCode="#,##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F-4A25-8243-A5DF098D28ED}"/>
            </c:ext>
          </c:extLst>
        </c:ser>
        <c:ser>
          <c:idx val="12"/>
          <c:order val="12"/>
          <c:tx>
            <c:strRef>
              <c:f>'R3高齢無職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90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900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900" baseline="0"/>
                      <a:t>, </a:t>
                    </a:r>
                    <a:fld id="{CF11DCFA-0942-4A90-BB91-D1EEE5C3A03C}" type="VALUE">
                      <a:rPr lang="en-US" altLang="ja-JP" sz="900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'!$M$16:$N$16</c:f>
              <c:numCache>
                <c:formatCode>#,##0_);[Red]\(#,##0\)</c:formatCode>
                <c:ptCount val="2"/>
                <c:pt idx="0" formatCode="#,##0">
                  <c:v>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0F-4A25-8243-A5DF098D28ED}"/>
            </c:ext>
          </c:extLst>
        </c:ser>
        <c:ser>
          <c:idx val="13"/>
          <c:order val="13"/>
          <c:tx>
            <c:strRef>
              <c:f>'R3高齢無職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'!$M$17:$N$17</c:f>
              <c:numCache>
                <c:formatCode>#,##0_);[Red]\(#,##0\)</c:formatCode>
                <c:ptCount val="2"/>
                <c:pt idx="0" formatCode="#,##0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0F-4A25-8243-A5DF098D28ED}"/>
            </c:ext>
          </c:extLst>
        </c:ser>
        <c:ser>
          <c:idx val="14"/>
          <c:order val="14"/>
          <c:tx>
            <c:strRef>
              <c:f>'R3高齢無職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'!$M$18:$N$18</c:f>
              <c:numCache>
                <c:formatCode>#,##0_);[Red]\(#,##0\)</c:formatCode>
                <c:ptCount val="2"/>
                <c:pt idx="0" formatCode="#,##0">
                  <c:v>27063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0F-4A25-8243-A5DF098D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28</xdr:row>
      <xdr:rowOff>171449</xdr:rowOff>
    </xdr:from>
    <xdr:to>
      <xdr:col>10</xdr:col>
      <xdr:colOff>514350</xdr:colOff>
      <xdr:row>47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47549-D5CE-4EEC-BBA9-D91A982E9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C658DA-56DC-4E60-956F-10416E5A927D}"/>
            </a:ext>
          </a:extLst>
        </xdr:cNvPr>
        <xdr:cNvSpPr txBox="1"/>
      </xdr:nvSpPr>
      <xdr:spPr>
        <a:xfrm>
          <a:off x="4530090" y="169545"/>
          <a:ext cx="1062990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0.17273</cdr:x>
      <cdr:y>0.39292</cdr:y>
    </cdr:from>
    <cdr:to>
      <cdr:x>0.17273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4223" y="1533702"/>
          <a:ext cx="0" cy="1004486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A6A5A-60BC-4DC7-9F80-124C53A7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1B6C90-3C8B-4F91-9930-0AB806A21327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0.1788</cdr:x>
      <cdr:y>0.39292</cdr:y>
    </cdr:from>
    <cdr:to>
      <cdr:x>0.1788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2745" y="1510753"/>
          <a:ext cx="0" cy="98945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CEF690-CA57-4EA2-983A-DDCF9159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A39410-171F-48B7-9F57-B51D2092326E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tat.go.jp/data/kakei/sokuhou/nen/pdf/gy0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tat.go.jp/data/kakei/sokuhou/nen/pdf/gy02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tat.go.jp/data/kakei/sokuhou/nen/pdf/gy02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tat.go.jp/data/kakei/sokuhou/nen/pdf/gy0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tabSelected="1" workbookViewId="0"/>
  </sheetViews>
  <sheetFormatPr defaultRowHeight="13.2" x14ac:dyDescent="0.2"/>
  <cols>
    <col min="1" max="1" width="9" customWidth="1"/>
    <col min="3" max="3" width="12.44140625" customWidth="1"/>
  </cols>
  <sheetData>
    <row r="3" spans="2:4" x14ac:dyDescent="0.2">
      <c r="B3" t="s">
        <v>16</v>
      </c>
      <c r="C3" t="s">
        <v>17</v>
      </c>
      <c r="D3" s="4" t="s">
        <v>18</v>
      </c>
    </row>
    <row r="4" spans="2:4" x14ac:dyDescent="0.2">
      <c r="C4" t="s">
        <v>19</v>
      </c>
    </row>
    <row r="5" spans="2:4" x14ac:dyDescent="0.2">
      <c r="C5" t="s">
        <v>20</v>
      </c>
    </row>
    <row r="6" spans="2:4" x14ac:dyDescent="0.2">
      <c r="C6" t="s">
        <v>21</v>
      </c>
      <c r="D6" t="s">
        <v>22</v>
      </c>
    </row>
    <row r="7" spans="2:4" x14ac:dyDescent="0.2">
      <c r="C7" t="s">
        <v>23</v>
      </c>
      <c r="D7" t="s">
        <v>24</v>
      </c>
    </row>
    <row r="8" spans="2:4" x14ac:dyDescent="0.2">
      <c r="C8" t="s">
        <v>26</v>
      </c>
      <c r="D8" t="s">
        <v>25</v>
      </c>
    </row>
    <row r="9" spans="2:4" x14ac:dyDescent="0.2">
      <c r="D9" t="s">
        <v>27</v>
      </c>
    </row>
    <row r="10" spans="2:4" x14ac:dyDescent="0.2">
      <c r="C10" t="s">
        <v>73</v>
      </c>
    </row>
    <row r="11" spans="2:4" x14ac:dyDescent="0.2">
      <c r="C11" t="s">
        <v>28</v>
      </c>
    </row>
    <row r="14" spans="2:4" x14ac:dyDescent="0.2">
      <c r="B14" t="s">
        <v>29</v>
      </c>
      <c r="C14" t="s">
        <v>30</v>
      </c>
    </row>
    <row r="15" spans="2:4" x14ac:dyDescent="0.2">
      <c r="C15" t="s">
        <v>32</v>
      </c>
    </row>
    <row r="16" spans="2:4" x14ac:dyDescent="0.2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62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175312</v>
      </c>
    </row>
    <row r="5" spans="2:14" x14ac:dyDescent="0.2">
      <c r="L5" t="s">
        <v>2</v>
      </c>
      <c r="M5" s="1"/>
      <c r="N5" s="2">
        <v>32799</v>
      </c>
    </row>
    <row r="6" spans="2:14" x14ac:dyDescent="0.2">
      <c r="L6" t="s">
        <v>13</v>
      </c>
      <c r="N6" s="2">
        <v>60517</v>
      </c>
    </row>
    <row r="7" spans="2:14" x14ac:dyDescent="0.2">
      <c r="L7" t="s">
        <v>4</v>
      </c>
      <c r="M7" s="2">
        <v>29024</v>
      </c>
      <c r="N7" s="2"/>
    </row>
    <row r="8" spans="2:14" x14ac:dyDescent="0.2">
      <c r="L8" t="s">
        <v>14</v>
      </c>
      <c r="M8" s="2">
        <v>68193</v>
      </c>
    </row>
    <row r="9" spans="2:14" x14ac:dyDescent="0.2">
      <c r="L9" t="s">
        <v>5</v>
      </c>
      <c r="M9" s="2">
        <v>14346</v>
      </c>
    </row>
    <row r="10" spans="2:14" x14ac:dyDescent="0.2">
      <c r="L10" t="s">
        <v>6</v>
      </c>
      <c r="M10" s="2">
        <v>20427</v>
      </c>
    </row>
    <row r="11" spans="2:14" x14ac:dyDescent="0.2">
      <c r="L11" t="s">
        <v>7</v>
      </c>
      <c r="M11" s="2">
        <v>9290</v>
      </c>
    </row>
    <row r="12" spans="2:14" x14ac:dyDescent="0.2">
      <c r="L12" t="s">
        <v>8</v>
      </c>
      <c r="M12" s="2">
        <v>6737</v>
      </c>
    </row>
    <row r="13" spans="2:14" x14ac:dyDescent="0.2">
      <c r="L13" t="s">
        <v>9</v>
      </c>
      <c r="M13" s="2">
        <v>14646</v>
      </c>
    </row>
    <row r="14" spans="2:14" x14ac:dyDescent="0.2">
      <c r="L14" t="s">
        <v>10</v>
      </c>
      <c r="M14" s="2">
        <v>26505</v>
      </c>
    </row>
    <row r="15" spans="2:14" x14ac:dyDescent="0.2">
      <c r="L15" t="s">
        <v>37</v>
      </c>
      <c r="M15" s="2">
        <v>428</v>
      </c>
    </row>
    <row r="16" spans="2:14" x14ac:dyDescent="0.2">
      <c r="L16" t="s">
        <v>11</v>
      </c>
      <c r="M16" s="2">
        <v>25284</v>
      </c>
    </row>
    <row r="17" spans="5:18" x14ac:dyDescent="0.2">
      <c r="L17" t="s">
        <v>12</v>
      </c>
      <c r="M17" s="2">
        <v>25243</v>
      </c>
    </row>
    <row r="18" spans="5:18" x14ac:dyDescent="0.2">
      <c r="L18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2">
      <c r="M19" s="1">
        <f>N19</f>
        <v>268628</v>
      </c>
      <c r="N19" s="1">
        <f>SUM(N4:N18)</f>
        <v>268628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208111</v>
      </c>
    </row>
    <row r="23" spans="5:18" x14ac:dyDescent="0.2">
      <c r="L23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64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177970</v>
      </c>
    </row>
    <row r="5" spans="2:14" x14ac:dyDescent="0.2">
      <c r="L5" t="s">
        <v>2</v>
      </c>
      <c r="M5" s="1"/>
      <c r="N5" s="2">
        <v>33165</v>
      </c>
    </row>
    <row r="6" spans="2:14" x14ac:dyDescent="0.2">
      <c r="L6" t="s">
        <v>13</v>
      </c>
      <c r="N6" s="2">
        <v>67510</v>
      </c>
    </row>
    <row r="7" spans="2:14" x14ac:dyDescent="0.2">
      <c r="L7" t="s">
        <v>4</v>
      </c>
      <c r="M7" s="2">
        <v>30830</v>
      </c>
      <c r="N7" s="2"/>
    </row>
    <row r="8" spans="2:14" x14ac:dyDescent="0.2">
      <c r="L8" t="s">
        <v>14</v>
      </c>
      <c r="M8" s="2">
        <v>66517</v>
      </c>
    </row>
    <row r="9" spans="2:14" x14ac:dyDescent="0.2">
      <c r="L9" t="s">
        <v>5</v>
      </c>
      <c r="M9" s="2">
        <v>17140</v>
      </c>
    </row>
    <row r="10" spans="2:14" x14ac:dyDescent="0.2">
      <c r="L10" t="s">
        <v>6</v>
      </c>
      <c r="M10" s="2">
        <v>22390</v>
      </c>
    </row>
    <row r="11" spans="2:14" x14ac:dyDescent="0.2">
      <c r="L11" t="s">
        <v>7</v>
      </c>
      <c r="M11" s="2">
        <v>9471</v>
      </c>
    </row>
    <row r="12" spans="2:14" x14ac:dyDescent="0.2">
      <c r="L12" t="s">
        <v>8</v>
      </c>
      <c r="M12" s="2">
        <v>7116</v>
      </c>
    </row>
    <row r="13" spans="2:14" x14ac:dyDescent="0.2">
      <c r="L13" t="s">
        <v>9</v>
      </c>
      <c r="M13" s="2">
        <v>15027</v>
      </c>
    </row>
    <row r="14" spans="2:14" x14ac:dyDescent="0.2">
      <c r="L14" t="s">
        <v>10</v>
      </c>
      <c r="M14" s="2">
        <v>28448</v>
      </c>
    </row>
    <row r="15" spans="2:14" x14ac:dyDescent="0.2">
      <c r="L15" t="s">
        <v>37</v>
      </c>
      <c r="M15" s="2">
        <v>649</v>
      </c>
    </row>
    <row r="16" spans="2:14" x14ac:dyDescent="0.2">
      <c r="L16" t="s">
        <v>11</v>
      </c>
      <c r="M16" s="2">
        <v>25405</v>
      </c>
    </row>
    <row r="17" spans="5:18" x14ac:dyDescent="0.2">
      <c r="L17" t="s">
        <v>12</v>
      </c>
      <c r="M17" s="2">
        <v>26445</v>
      </c>
    </row>
    <row r="18" spans="5:18" x14ac:dyDescent="0.2">
      <c r="L18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2">
      <c r="M19" s="1">
        <f>N19</f>
        <v>278645</v>
      </c>
      <c r="N19" s="1">
        <f>SUM(N4:N18)</f>
        <v>278645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211135</v>
      </c>
    </row>
    <row r="23" spans="5:18" x14ac:dyDescent="0.2">
      <c r="L2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173371</v>
      </c>
    </row>
    <row r="5" spans="2:14" x14ac:dyDescent="0.2">
      <c r="L5" t="s">
        <v>2</v>
      </c>
      <c r="M5" s="1"/>
      <c r="N5" s="2">
        <v>33621</v>
      </c>
    </row>
    <row r="6" spans="2:14" x14ac:dyDescent="0.2">
      <c r="L6" t="s">
        <v>13</v>
      </c>
      <c r="N6" s="2">
        <v>70868</v>
      </c>
    </row>
    <row r="7" spans="2:14" x14ac:dyDescent="0.2">
      <c r="L7" t="s">
        <v>4</v>
      </c>
      <c r="M7" s="2">
        <v>30609</v>
      </c>
      <c r="N7" s="2"/>
    </row>
    <row r="8" spans="2:14" x14ac:dyDescent="0.2">
      <c r="L8" t="s">
        <v>14</v>
      </c>
      <c r="M8" s="2">
        <v>65439</v>
      </c>
    </row>
    <row r="9" spans="2:14" x14ac:dyDescent="0.2">
      <c r="L9" t="s">
        <v>5</v>
      </c>
      <c r="M9" s="2">
        <v>15673</v>
      </c>
    </row>
    <row r="10" spans="2:14" x14ac:dyDescent="0.2">
      <c r="L10" t="s">
        <v>6</v>
      </c>
      <c r="M10" s="2">
        <v>23180</v>
      </c>
    </row>
    <row r="11" spans="2:14" x14ac:dyDescent="0.2">
      <c r="L11" t="s">
        <v>7</v>
      </c>
      <c r="M11" s="2">
        <v>10087</v>
      </c>
    </row>
    <row r="12" spans="2:14" x14ac:dyDescent="0.2">
      <c r="L12" t="s">
        <v>8</v>
      </c>
      <c r="M12" s="2">
        <v>7399</v>
      </c>
    </row>
    <row r="13" spans="2:14" x14ac:dyDescent="0.2">
      <c r="L13" t="s">
        <v>9</v>
      </c>
      <c r="M13" s="2">
        <v>14870</v>
      </c>
    </row>
    <row r="14" spans="2:14" x14ac:dyDescent="0.2">
      <c r="L14" t="s">
        <v>10</v>
      </c>
      <c r="M14" s="2">
        <v>28904</v>
      </c>
    </row>
    <row r="15" spans="2:14" x14ac:dyDescent="0.2">
      <c r="L15" t="s">
        <v>37</v>
      </c>
      <c r="M15" s="2">
        <v>397</v>
      </c>
    </row>
    <row r="16" spans="2:14" x14ac:dyDescent="0.2">
      <c r="L16" t="s">
        <v>11</v>
      </c>
      <c r="M16" s="2">
        <v>26360</v>
      </c>
    </row>
    <row r="17" spans="5:18" x14ac:dyDescent="0.2">
      <c r="L17" t="s">
        <v>12</v>
      </c>
      <c r="M17" s="2">
        <v>25232</v>
      </c>
    </row>
    <row r="18" spans="5:18" x14ac:dyDescent="0.2">
      <c r="L18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2">
      <c r="M19" s="1">
        <f>N19</f>
        <v>277860</v>
      </c>
      <c r="N19" s="1">
        <f>SUM(N4:N18)</f>
        <v>277860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206992</v>
      </c>
    </row>
    <row r="23" spans="5:18" x14ac:dyDescent="0.2">
      <c r="L2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66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184489</v>
      </c>
    </row>
    <row r="5" spans="2:14" x14ac:dyDescent="0.2">
      <c r="L5" t="s">
        <v>2</v>
      </c>
      <c r="M5" s="1"/>
      <c r="N5" s="2">
        <v>30385</v>
      </c>
    </row>
    <row r="6" spans="2:14" x14ac:dyDescent="0.2">
      <c r="L6" t="s">
        <v>13</v>
      </c>
      <c r="N6" s="2">
        <v>65421</v>
      </c>
    </row>
    <row r="7" spans="2:14" x14ac:dyDescent="0.2">
      <c r="L7" t="s">
        <v>4</v>
      </c>
      <c r="M7" s="2">
        <v>30762</v>
      </c>
      <c r="N7" s="2"/>
    </row>
    <row r="8" spans="2:14" x14ac:dyDescent="0.2">
      <c r="L8" t="s">
        <v>14</v>
      </c>
      <c r="M8" s="2">
        <v>64193</v>
      </c>
    </row>
    <row r="9" spans="2:14" x14ac:dyDescent="0.2">
      <c r="L9" t="s">
        <v>5</v>
      </c>
      <c r="M9" s="2">
        <v>17055</v>
      </c>
    </row>
    <row r="10" spans="2:14" x14ac:dyDescent="0.2">
      <c r="L10" t="s">
        <v>6</v>
      </c>
      <c r="M10" s="2">
        <v>22428</v>
      </c>
    </row>
    <row r="11" spans="2:14" x14ac:dyDescent="0.2">
      <c r="L11" t="s">
        <v>7</v>
      </c>
      <c r="M11" s="2">
        <v>10145</v>
      </c>
    </row>
    <row r="12" spans="2:14" x14ac:dyDescent="0.2">
      <c r="L12" t="s">
        <v>8</v>
      </c>
      <c r="M12" s="2">
        <v>7679</v>
      </c>
    </row>
    <row r="13" spans="2:14" x14ac:dyDescent="0.2">
      <c r="L13" t="s">
        <v>9</v>
      </c>
      <c r="M13" s="2">
        <v>14934</v>
      </c>
    </row>
    <row r="14" spans="2:14" x14ac:dyDescent="0.2">
      <c r="L14" t="s">
        <v>10</v>
      </c>
      <c r="M14" s="2">
        <v>27708</v>
      </c>
    </row>
    <row r="15" spans="2:14" x14ac:dyDescent="0.2">
      <c r="L15" t="s">
        <v>37</v>
      </c>
      <c r="M15" s="2">
        <v>711</v>
      </c>
    </row>
    <row r="16" spans="2:14" x14ac:dyDescent="0.2">
      <c r="L16" t="s">
        <v>11</v>
      </c>
      <c r="M16" s="2">
        <v>25996</v>
      </c>
    </row>
    <row r="17" spans="5:18" x14ac:dyDescent="0.2">
      <c r="L17" t="s">
        <v>12</v>
      </c>
      <c r="M17" s="2">
        <v>27678</v>
      </c>
    </row>
    <row r="18" spans="5:18" x14ac:dyDescent="0.2">
      <c r="L18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2">
      <c r="M19" s="1">
        <f>N19</f>
        <v>280295</v>
      </c>
      <c r="N19" s="1">
        <f>SUM(N4:N18)</f>
        <v>280295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214874</v>
      </c>
    </row>
    <row r="23" spans="5:18" x14ac:dyDescent="0.2">
      <c r="L2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67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183769</v>
      </c>
    </row>
    <row r="5" spans="2:14" x14ac:dyDescent="0.2">
      <c r="L5" t="s">
        <v>2</v>
      </c>
      <c r="M5" s="1"/>
      <c r="N5" s="2">
        <v>31786</v>
      </c>
    </row>
    <row r="6" spans="2:14" x14ac:dyDescent="0.2">
      <c r="L6" t="s">
        <v>13</v>
      </c>
      <c r="N6" s="2">
        <v>57026</v>
      </c>
    </row>
    <row r="7" spans="2:14" x14ac:dyDescent="0.2">
      <c r="L7" t="s">
        <v>4</v>
      </c>
      <c r="M7" s="2">
        <v>30443</v>
      </c>
      <c r="N7" s="2"/>
    </row>
    <row r="8" spans="2:14" x14ac:dyDescent="0.2">
      <c r="L8" t="s">
        <v>14</v>
      </c>
      <c r="M8" s="2">
        <v>62450</v>
      </c>
    </row>
    <row r="9" spans="2:14" x14ac:dyDescent="0.2">
      <c r="L9" t="s">
        <v>5</v>
      </c>
      <c r="M9" s="2">
        <v>15320</v>
      </c>
    </row>
    <row r="10" spans="2:14" x14ac:dyDescent="0.2">
      <c r="L10" t="s">
        <v>6</v>
      </c>
      <c r="M10" s="2">
        <v>21881</v>
      </c>
    </row>
    <row r="11" spans="2:14" x14ac:dyDescent="0.2">
      <c r="L11" t="s">
        <v>7</v>
      </c>
      <c r="M11" s="2">
        <v>9455</v>
      </c>
    </row>
    <row r="12" spans="2:14" x14ac:dyDescent="0.2">
      <c r="L12" t="s">
        <v>8</v>
      </c>
      <c r="M12" s="2">
        <v>7129</v>
      </c>
    </row>
    <row r="13" spans="2:14" x14ac:dyDescent="0.2">
      <c r="L13" t="s">
        <v>9</v>
      </c>
      <c r="M13" s="2">
        <v>14653</v>
      </c>
    </row>
    <row r="14" spans="2:14" x14ac:dyDescent="0.2">
      <c r="L14" t="s">
        <v>10</v>
      </c>
      <c r="M14" s="2">
        <v>27415</v>
      </c>
    </row>
    <row r="15" spans="2:14" x14ac:dyDescent="0.2">
      <c r="L15" t="s">
        <v>37</v>
      </c>
      <c r="M15" s="2">
        <v>1332</v>
      </c>
    </row>
    <row r="16" spans="2:14" x14ac:dyDescent="0.2">
      <c r="L16" t="s">
        <v>11</v>
      </c>
      <c r="M16" s="2">
        <v>25745</v>
      </c>
    </row>
    <row r="17" spans="5:18" x14ac:dyDescent="0.2">
      <c r="L17" t="s">
        <v>12</v>
      </c>
      <c r="M17" s="2">
        <v>27464</v>
      </c>
    </row>
    <row r="18" spans="5:18" x14ac:dyDescent="0.2">
      <c r="L18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2">
      <c r="M19" s="1">
        <f>N19</f>
        <v>272581</v>
      </c>
      <c r="N19" s="1">
        <f>SUM(N4:N18)</f>
        <v>272581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215555</v>
      </c>
    </row>
    <row r="23" spans="5:18" x14ac:dyDescent="0.2">
      <c r="L2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186863</v>
      </c>
    </row>
    <row r="5" spans="2:14" x14ac:dyDescent="0.2">
      <c r="L5" t="s">
        <v>2</v>
      </c>
      <c r="M5" s="1"/>
      <c r="N5" s="2">
        <v>31501</v>
      </c>
    </row>
    <row r="6" spans="2:14" x14ac:dyDescent="0.2">
      <c r="L6" t="s">
        <v>13</v>
      </c>
      <c r="N6" s="2">
        <v>52818</v>
      </c>
    </row>
    <row r="7" spans="2:14" x14ac:dyDescent="0.2">
      <c r="L7" t="s">
        <v>4</v>
      </c>
      <c r="M7" s="2">
        <v>30568</v>
      </c>
      <c r="N7" s="2"/>
    </row>
    <row r="8" spans="2:14" x14ac:dyDescent="0.2">
      <c r="L8" t="s">
        <v>14</v>
      </c>
      <c r="M8" s="2">
        <v>62496</v>
      </c>
    </row>
    <row r="9" spans="2:14" x14ac:dyDescent="0.2">
      <c r="L9" t="s">
        <v>5</v>
      </c>
      <c r="M9" s="2">
        <v>16243</v>
      </c>
    </row>
    <row r="10" spans="2:14" x14ac:dyDescent="0.2">
      <c r="L10" t="s">
        <v>6</v>
      </c>
      <c r="M10" s="2">
        <v>20877</v>
      </c>
    </row>
    <row r="11" spans="2:14" x14ac:dyDescent="0.2">
      <c r="L11" t="s">
        <v>7</v>
      </c>
      <c r="M11" s="2">
        <v>9487</v>
      </c>
    </row>
    <row r="12" spans="2:14" x14ac:dyDescent="0.2">
      <c r="L12" t="s">
        <v>8</v>
      </c>
      <c r="M12" s="2">
        <v>7154</v>
      </c>
    </row>
    <row r="13" spans="2:14" x14ac:dyDescent="0.2">
      <c r="L13" t="s">
        <v>9</v>
      </c>
      <c r="M13" s="2">
        <v>15144</v>
      </c>
    </row>
    <row r="14" spans="2:14" x14ac:dyDescent="0.2">
      <c r="L14" t="s">
        <v>10</v>
      </c>
      <c r="M14" s="2">
        <v>23358</v>
      </c>
    </row>
    <row r="15" spans="2:14" x14ac:dyDescent="0.2">
      <c r="L15" t="s">
        <v>37</v>
      </c>
      <c r="M15" s="2">
        <v>571</v>
      </c>
    </row>
    <row r="16" spans="2:14" x14ac:dyDescent="0.2">
      <c r="L16" t="s">
        <v>11</v>
      </c>
      <c r="M16" s="2">
        <v>26012</v>
      </c>
    </row>
    <row r="17" spans="5:18" x14ac:dyDescent="0.2">
      <c r="L17" t="s">
        <v>12</v>
      </c>
      <c r="M17" s="2">
        <v>28147</v>
      </c>
    </row>
    <row r="18" spans="5:18" x14ac:dyDescent="0.2">
      <c r="L18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2">
      <c r="M19" s="1">
        <f>N19</f>
        <v>271182</v>
      </c>
      <c r="N19" s="1">
        <f>SUM(N4:N18)</f>
        <v>271182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218364</v>
      </c>
    </row>
    <row r="23" spans="5:18" x14ac:dyDescent="0.2">
      <c r="L2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69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187592</v>
      </c>
    </row>
    <row r="5" spans="2:14" x14ac:dyDescent="0.2">
      <c r="L5" t="s">
        <v>2</v>
      </c>
      <c r="M5" s="1"/>
      <c r="N5" s="2">
        <v>30796</v>
      </c>
    </row>
    <row r="6" spans="2:14" x14ac:dyDescent="0.2">
      <c r="L6" t="s">
        <v>13</v>
      </c>
      <c r="N6" s="2">
        <v>58485</v>
      </c>
    </row>
    <row r="7" spans="2:14" x14ac:dyDescent="0.2">
      <c r="L7" t="s">
        <v>4</v>
      </c>
      <c r="M7" s="2">
        <v>31003</v>
      </c>
      <c r="N7" s="2"/>
    </row>
    <row r="8" spans="2:14" x14ac:dyDescent="0.2">
      <c r="L8" t="s">
        <v>14</v>
      </c>
      <c r="M8" s="2">
        <v>62166</v>
      </c>
    </row>
    <row r="9" spans="2:14" x14ac:dyDescent="0.2">
      <c r="L9" t="s">
        <v>5</v>
      </c>
      <c r="M9" s="2">
        <v>15688</v>
      </c>
    </row>
    <row r="10" spans="2:14" x14ac:dyDescent="0.2">
      <c r="L10" t="s">
        <v>6</v>
      </c>
      <c r="M10" s="2">
        <v>20847</v>
      </c>
    </row>
    <row r="11" spans="2:14" x14ac:dyDescent="0.2">
      <c r="L11" t="s">
        <v>7</v>
      </c>
      <c r="M11" s="2">
        <v>9754</v>
      </c>
    </row>
    <row r="12" spans="2:14" x14ac:dyDescent="0.2">
      <c r="L12" t="s">
        <v>8</v>
      </c>
      <c r="M12" s="2">
        <v>7093</v>
      </c>
    </row>
    <row r="13" spans="2:14" x14ac:dyDescent="0.2">
      <c r="L13" t="s">
        <v>9</v>
      </c>
      <c r="M13" s="2">
        <v>14859</v>
      </c>
    </row>
    <row r="14" spans="2:14" x14ac:dyDescent="0.2">
      <c r="L14" t="s">
        <v>10</v>
      </c>
      <c r="M14" s="2">
        <v>27014</v>
      </c>
    </row>
    <row r="15" spans="2:14" x14ac:dyDescent="0.2">
      <c r="L15" t="s">
        <v>37</v>
      </c>
      <c r="M15" s="2">
        <v>365</v>
      </c>
    </row>
    <row r="16" spans="2:14" x14ac:dyDescent="0.2">
      <c r="L16" t="s">
        <v>11</v>
      </c>
      <c r="M16" s="2">
        <v>29076</v>
      </c>
    </row>
    <row r="17" spans="5:18" x14ac:dyDescent="0.2">
      <c r="L17" t="s">
        <v>12</v>
      </c>
      <c r="M17" s="2">
        <v>28547</v>
      </c>
    </row>
    <row r="18" spans="5:18" x14ac:dyDescent="0.2">
      <c r="L18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2">
      <c r="M19" s="1">
        <f>N19</f>
        <v>276873</v>
      </c>
      <c r="N19" s="1">
        <f>SUM(N4:N18)</f>
        <v>276873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218388</v>
      </c>
    </row>
    <row r="23" spans="5:18" x14ac:dyDescent="0.2">
      <c r="L2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188816</v>
      </c>
    </row>
    <row r="5" spans="2:14" x14ac:dyDescent="0.2">
      <c r="L5" t="s">
        <v>2</v>
      </c>
      <c r="M5" s="1"/>
      <c r="N5" s="2">
        <v>33747</v>
      </c>
    </row>
    <row r="6" spans="2:14" x14ac:dyDescent="0.2">
      <c r="L6" t="s">
        <v>13</v>
      </c>
      <c r="N6" s="2">
        <v>54225</v>
      </c>
    </row>
    <row r="7" spans="2:14" x14ac:dyDescent="0.2">
      <c r="L7" t="s">
        <v>4</v>
      </c>
      <c r="M7" s="2">
        <v>32169</v>
      </c>
      <c r="N7" s="2"/>
    </row>
    <row r="8" spans="2:14" x14ac:dyDescent="0.2">
      <c r="L8" t="s">
        <v>14</v>
      </c>
      <c r="M8" s="2">
        <v>62652</v>
      </c>
    </row>
    <row r="9" spans="2:14" x14ac:dyDescent="0.2">
      <c r="L9" t="s">
        <v>5</v>
      </c>
      <c r="M9" s="2">
        <v>14546</v>
      </c>
    </row>
    <row r="10" spans="2:14" x14ac:dyDescent="0.2">
      <c r="L10" t="s">
        <v>6</v>
      </c>
      <c r="M10" s="2">
        <v>20435</v>
      </c>
    </row>
    <row r="11" spans="2:14" x14ac:dyDescent="0.2">
      <c r="L11" t="s">
        <v>7</v>
      </c>
      <c r="M11" s="2">
        <v>9711</v>
      </c>
    </row>
    <row r="12" spans="2:14" x14ac:dyDescent="0.2">
      <c r="L12" t="s">
        <v>8</v>
      </c>
      <c r="M12" s="2">
        <v>7759</v>
      </c>
    </row>
    <row r="13" spans="2:14" x14ac:dyDescent="0.2">
      <c r="L13" t="s">
        <v>9</v>
      </c>
      <c r="M13" s="2">
        <v>14827</v>
      </c>
    </row>
    <row r="14" spans="2:14" x14ac:dyDescent="0.2">
      <c r="L14" t="s">
        <v>10</v>
      </c>
      <c r="M14" s="2">
        <v>25216</v>
      </c>
    </row>
    <row r="15" spans="2:14" x14ac:dyDescent="0.2">
      <c r="L15" t="s">
        <v>37</v>
      </c>
      <c r="M15" s="2">
        <v>692</v>
      </c>
    </row>
    <row r="16" spans="2:14" x14ac:dyDescent="0.2">
      <c r="L16" t="s">
        <v>11</v>
      </c>
      <c r="M16" s="2">
        <v>28424</v>
      </c>
    </row>
    <row r="17" spans="5:18" x14ac:dyDescent="0.2">
      <c r="L17" t="s">
        <v>12</v>
      </c>
      <c r="M17" s="2">
        <v>29990</v>
      </c>
    </row>
    <row r="18" spans="5:18" x14ac:dyDescent="0.2">
      <c r="L18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2">
      <c r="M19" s="1">
        <f>N19</f>
        <v>276788</v>
      </c>
      <c r="N19" s="1">
        <f>SUM(N4:N18)</f>
        <v>276788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222563</v>
      </c>
    </row>
    <row r="23" spans="5:18" x14ac:dyDescent="0.2">
      <c r="L2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topLeftCell="A2" zoomScaleNormal="100" workbookViewId="0">
      <selection activeCell="B29" sqref="B2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189545</v>
      </c>
    </row>
    <row r="5" spans="2:14" x14ac:dyDescent="0.2">
      <c r="L5" t="s">
        <v>2</v>
      </c>
      <c r="M5" s="1"/>
      <c r="N5" s="2">
        <v>33186</v>
      </c>
    </row>
    <row r="6" spans="2:14" x14ac:dyDescent="0.2">
      <c r="L6" t="s">
        <v>13</v>
      </c>
      <c r="N6" s="2">
        <v>60623</v>
      </c>
    </row>
    <row r="7" spans="2:14" x14ac:dyDescent="0.2">
      <c r="L7" t="s">
        <v>4</v>
      </c>
      <c r="M7" s="2">
        <v>32903</v>
      </c>
      <c r="N7" s="2"/>
    </row>
    <row r="8" spans="2:14" x14ac:dyDescent="0.2">
      <c r="L8" t="s">
        <v>14</v>
      </c>
      <c r="M8" s="2">
        <v>62815</v>
      </c>
    </row>
    <row r="9" spans="2:14" x14ac:dyDescent="0.2">
      <c r="L9" t="s">
        <v>5</v>
      </c>
      <c r="M9" s="2">
        <v>15298</v>
      </c>
    </row>
    <row r="10" spans="2:14" x14ac:dyDescent="0.2">
      <c r="L10" t="s">
        <v>6</v>
      </c>
      <c r="M10" s="2">
        <v>21361</v>
      </c>
    </row>
    <row r="11" spans="2:14" x14ac:dyDescent="0.2">
      <c r="L11" t="s">
        <v>7</v>
      </c>
      <c r="M11" s="2">
        <v>8757</v>
      </c>
    </row>
    <row r="12" spans="2:14" x14ac:dyDescent="0.2">
      <c r="L12" t="s">
        <v>8</v>
      </c>
      <c r="M12" s="2">
        <v>8017</v>
      </c>
    </row>
    <row r="13" spans="2:14" x14ac:dyDescent="0.2">
      <c r="L13" t="s">
        <v>9</v>
      </c>
      <c r="M13" s="2">
        <v>15089</v>
      </c>
    </row>
    <row r="14" spans="2:14" x14ac:dyDescent="0.2">
      <c r="L14" t="s">
        <v>10</v>
      </c>
      <c r="M14" s="2">
        <v>25398</v>
      </c>
    </row>
    <row r="15" spans="2:14" x14ac:dyDescent="0.2">
      <c r="L15" t="s">
        <v>37</v>
      </c>
      <c r="M15" s="2">
        <v>466</v>
      </c>
    </row>
    <row r="16" spans="2:14" x14ac:dyDescent="0.2">
      <c r="L16" t="s">
        <v>11</v>
      </c>
      <c r="M16" s="2">
        <v>29124</v>
      </c>
    </row>
    <row r="17" spans="5:18" x14ac:dyDescent="0.2">
      <c r="L17" t="s">
        <v>12</v>
      </c>
      <c r="M17" s="2">
        <v>31857</v>
      </c>
    </row>
    <row r="18" spans="5:18" x14ac:dyDescent="0.2">
      <c r="L18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2">
      <c r="M19" s="1">
        <f>N19</f>
        <v>283354</v>
      </c>
      <c r="N19" s="1">
        <f>SUM(N4:N18)</f>
        <v>283354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222731</v>
      </c>
    </row>
    <row r="23" spans="5:18" x14ac:dyDescent="0.2">
      <c r="L2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6"/>
  <sheetViews>
    <sheetView topLeftCell="B1" workbookViewId="0">
      <pane ySplit="3" topLeftCell="A20" activePane="bottomLeft" state="frozen"/>
      <selection activeCell="G23" sqref="G23"/>
      <selection pane="bottomLeft" activeCell="B1" sqref="B1"/>
    </sheetView>
  </sheetViews>
  <sheetFormatPr defaultRowHeight="13.2" x14ac:dyDescent="0.2"/>
  <cols>
    <col min="1" max="1" width="15.109375" customWidth="1"/>
    <col min="2" max="3" width="12.109375" customWidth="1"/>
    <col min="6" max="7" width="10.33203125" customWidth="1"/>
    <col min="8" max="8" width="12.44140625" customWidth="1"/>
    <col min="9" max="9" width="9" bestFit="1" customWidth="1"/>
    <col min="12" max="12" width="10.21875" customWidth="1"/>
    <col min="13" max="13" width="14.109375" bestFit="1" customWidth="1"/>
    <col min="14" max="14" width="12.44140625" customWidth="1"/>
    <col min="16" max="16" width="10.77734375" customWidth="1"/>
    <col min="19" max="19" width="16.6640625" customWidth="1"/>
    <col min="20" max="20" width="10.88671875" customWidth="1"/>
  </cols>
  <sheetData>
    <row r="1" spans="1:20" x14ac:dyDescent="0.2">
      <c r="B1" t="s">
        <v>41</v>
      </c>
    </row>
    <row r="2" spans="1:20" x14ac:dyDescent="0.2">
      <c r="B2" t="s">
        <v>42</v>
      </c>
    </row>
    <row r="3" spans="1:20" x14ac:dyDescent="0.2">
      <c r="B3" t="s">
        <v>34</v>
      </c>
      <c r="C3" t="s">
        <v>1</v>
      </c>
      <c r="D3" t="s">
        <v>2</v>
      </c>
      <c r="E3" t="s">
        <v>43</v>
      </c>
      <c r="F3" t="s">
        <v>35</v>
      </c>
      <c r="G3" t="s">
        <v>74</v>
      </c>
      <c r="H3" t="s">
        <v>4</v>
      </c>
      <c r="I3" t="s">
        <v>36</v>
      </c>
      <c r="J3" t="s">
        <v>14</v>
      </c>
      <c r="K3" t="s">
        <v>5</v>
      </c>
      <c r="L3" t="s">
        <v>6</v>
      </c>
      <c r="M3" t="s">
        <v>7</v>
      </c>
      <c r="N3" t="s">
        <v>8</v>
      </c>
      <c r="O3" t="s">
        <v>44</v>
      </c>
      <c r="P3" t="s">
        <v>10</v>
      </c>
      <c r="Q3" t="s">
        <v>37</v>
      </c>
      <c r="R3" t="s">
        <v>11</v>
      </c>
      <c r="S3" t="s">
        <v>38</v>
      </c>
      <c r="T3" t="s">
        <v>45</v>
      </c>
    </row>
    <row r="4" spans="1:20" x14ac:dyDescent="0.2">
      <c r="A4" s="10" t="s">
        <v>75</v>
      </c>
      <c r="B4" s="18" t="s">
        <v>82</v>
      </c>
      <c r="C4" s="18"/>
      <c r="D4" s="18"/>
      <c r="E4" s="18"/>
      <c r="F4" s="18"/>
      <c r="G4" s="18"/>
      <c r="H4" s="18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2">
      <c r="A5" s="10" t="s">
        <v>76</v>
      </c>
      <c r="B5" s="18"/>
      <c r="C5" s="18"/>
      <c r="D5" s="18"/>
      <c r="E5" s="18"/>
      <c r="F5" s="18"/>
      <c r="G5" s="18"/>
      <c r="H5" s="18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2">
      <c r="A6" s="10" t="s">
        <v>77</v>
      </c>
      <c r="B6" s="18"/>
      <c r="C6" s="18"/>
      <c r="D6" s="18"/>
      <c r="E6" s="18"/>
      <c r="F6" s="18"/>
      <c r="G6" s="18"/>
      <c r="H6" s="18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2">
      <c r="A7" s="10" t="s">
        <v>78</v>
      </c>
      <c r="B7" s="18"/>
      <c r="C7" s="18"/>
      <c r="D7" s="18"/>
      <c r="E7" s="18"/>
      <c r="F7" s="18"/>
      <c r="G7" s="18"/>
      <c r="H7" s="18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2">
      <c r="A8" s="10" t="s">
        <v>79</v>
      </c>
      <c r="B8" s="18"/>
      <c r="C8" s="18"/>
      <c r="D8" s="18"/>
      <c r="E8" s="18"/>
      <c r="F8" s="18"/>
      <c r="G8" s="18"/>
      <c r="H8" s="18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2">
      <c r="A9" s="10" t="s">
        <v>80</v>
      </c>
      <c r="B9" s="18"/>
      <c r="C9" s="18"/>
      <c r="D9" s="18"/>
      <c r="E9" s="18"/>
      <c r="F9" s="18"/>
      <c r="G9" s="18"/>
      <c r="H9" s="18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2">
      <c r="A10" s="10" t="s">
        <v>81</v>
      </c>
      <c r="B10" s="18"/>
      <c r="C10" s="18"/>
      <c r="D10" s="18"/>
      <c r="E10" s="18"/>
      <c r="F10" s="18"/>
      <c r="G10" s="18"/>
      <c r="H10" s="18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2">
      <c r="A11" s="10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5">
        <f t="shared" ref="E11:E23" si="1">SUM(H11:I11)-B11</f>
        <v>54917</v>
      </c>
      <c r="F11" s="15">
        <f t="shared" ref="F11:F23" si="2">B11-H11</f>
        <v>192403</v>
      </c>
      <c r="G11" s="15">
        <f t="shared" ref="G11:G23" si="3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2">
      <c r="A12" s="10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si="1"/>
        <v>60623</v>
      </c>
      <c r="F12" s="6">
        <f t="shared" si="2"/>
        <v>189828</v>
      </c>
      <c r="G12" s="6">
        <f t="shared" si="3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2">
      <c r="A13" s="10" t="s">
        <v>56</v>
      </c>
      <c r="B13" s="8">
        <v>222563</v>
      </c>
      <c r="C13" s="8">
        <v>188816</v>
      </c>
      <c r="D13" s="8">
        <f t="shared" si="0"/>
        <v>33747</v>
      </c>
      <c r="E13" s="15">
        <f t="shared" si="1"/>
        <v>54225</v>
      </c>
      <c r="F13" s="15">
        <f t="shared" si="2"/>
        <v>190394</v>
      </c>
      <c r="G13" s="15">
        <f t="shared" si="3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2">
      <c r="A14" s="10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1"/>
        <v>58485</v>
      </c>
      <c r="F14" s="6">
        <f t="shared" si="2"/>
        <v>187385</v>
      </c>
      <c r="G14" s="6">
        <f t="shared" si="3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2">
      <c r="A15" s="10" t="s">
        <v>54</v>
      </c>
      <c r="B15" s="8">
        <v>218364</v>
      </c>
      <c r="C15" s="8">
        <v>186863</v>
      </c>
      <c r="D15" s="8">
        <f t="shared" si="0"/>
        <v>31501</v>
      </c>
      <c r="E15" s="15">
        <f t="shared" si="1"/>
        <v>52818</v>
      </c>
      <c r="F15" s="15">
        <f t="shared" si="2"/>
        <v>187796</v>
      </c>
      <c r="G15" s="15">
        <f t="shared" si="3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2">
      <c r="A16" s="10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1"/>
        <v>57026</v>
      </c>
      <c r="F16" s="6">
        <f t="shared" si="2"/>
        <v>185112</v>
      </c>
      <c r="G16" s="6">
        <f t="shared" si="3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2">
      <c r="A17" s="10" t="s">
        <v>52</v>
      </c>
      <c r="B17" s="8">
        <v>214874</v>
      </c>
      <c r="C17" s="8">
        <v>184489</v>
      </c>
      <c r="D17" s="8">
        <f t="shared" si="0"/>
        <v>30385</v>
      </c>
      <c r="E17" s="15">
        <f t="shared" si="1"/>
        <v>65421</v>
      </c>
      <c r="F17" s="15">
        <f t="shared" si="2"/>
        <v>184112</v>
      </c>
      <c r="G17" s="15">
        <f t="shared" si="3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2">
      <c r="A18" s="10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1"/>
        <v>70868</v>
      </c>
      <c r="F18" s="6">
        <f t="shared" si="2"/>
        <v>176383</v>
      </c>
      <c r="G18" s="6">
        <f t="shared" si="3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2">
      <c r="A19" s="10" t="s">
        <v>50</v>
      </c>
      <c r="B19" s="8">
        <v>211135</v>
      </c>
      <c r="C19" s="8">
        <v>177970</v>
      </c>
      <c r="D19" s="8">
        <f t="shared" si="0"/>
        <v>33165</v>
      </c>
      <c r="E19" s="15">
        <f t="shared" si="1"/>
        <v>67510</v>
      </c>
      <c r="F19" s="15">
        <f t="shared" si="2"/>
        <v>180305</v>
      </c>
      <c r="G19" s="15">
        <f t="shared" si="3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2">
      <c r="A20" s="10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1"/>
        <v>60517</v>
      </c>
      <c r="F20" s="6">
        <f t="shared" si="2"/>
        <v>179087</v>
      </c>
      <c r="G20" s="6">
        <f t="shared" si="3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2">
      <c r="A21" s="10" t="s">
        <v>48</v>
      </c>
      <c r="B21" s="8">
        <v>204587</v>
      </c>
      <c r="C21" s="8">
        <v>175799</v>
      </c>
      <c r="D21" s="8">
        <f t="shared" si="0"/>
        <v>28788</v>
      </c>
      <c r="E21" s="15">
        <f t="shared" si="1"/>
        <v>61047</v>
      </c>
      <c r="F21" s="15">
        <f t="shared" si="2"/>
        <v>176635</v>
      </c>
      <c r="G21" s="15">
        <f t="shared" si="3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2">
      <c r="A22" s="10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1"/>
        <v>47455</v>
      </c>
      <c r="F22" s="6">
        <f t="shared" si="2"/>
        <v>192479</v>
      </c>
      <c r="G22" s="6">
        <f t="shared" si="3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2">
      <c r="A23" s="10" t="s">
        <v>72</v>
      </c>
      <c r="B23" s="15">
        <v>242468</v>
      </c>
      <c r="C23" s="15">
        <v>199651</v>
      </c>
      <c r="D23" s="15">
        <f t="shared" si="0"/>
        <v>42817</v>
      </c>
      <c r="E23" s="15">
        <f t="shared" si="1"/>
        <v>32980</v>
      </c>
      <c r="F23" s="15">
        <f t="shared" si="2"/>
        <v>210280</v>
      </c>
      <c r="G23" s="15">
        <f t="shared" si="3"/>
        <v>275448</v>
      </c>
      <c r="H23" s="15">
        <v>32188</v>
      </c>
      <c r="I23" s="15">
        <v>243260</v>
      </c>
      <c r="J23" s="15">
        <v>69742</v>
      </c>
      <c r="K23" s="15">
        <v>14500</v>
      </c>
      <c r="L23" s="15">
        <v>21508</v>
      </c>
      <c r="M23" s="15">
        <v>10417</v>
      </c>
      <c r="N23" s="15">
        <v>6275</v>
      </c>
      <c r="O23" s="15">
        <v>15755</v>
      </c>
      <c r="P23" s="15">
        <v>28954</v>
      </c>
      <c r="Q23" s="15">
        <v>319</v>
      </c>
      <c r="R23" s="15">
        <v>24454</v>
      </c>
      <c r="S23" s="15">
        <v>51335</v>
      </c>
      <c r="T23" s="15">
        <v>22202</v>
      </c>
    </row>
    <row r="24" spans="1:20" x14ac:dyDescent="0.2">
      <c r="A24" s="10" t="s">
        <v>84</v>
      </c>
      <c r="B24" s="16">
        <v>264689</v>
      </c>
      <c r="C24" s="16">
        <v>200667</v>
      </c>
      <c r="D24" s="16">
        <f>B24-C24</f>
        <v>64022</v>
      </c>
      <c r="E24" s="16">
        <f>SUM(H24:I24)-B24</f>
        <v>1200</v>
      </c>
      <c r="F24" s="16">
        <f>B24-H24</f>
        <v>231345</v>
      </c>
      <c r="G24" s="16">
        <f>+H24+I24</f>
        <v>265889</v>
      </c>
      <c r="H24" s="16">
        <v>33344</v>
      </c>
      <c r="I24" s="16">
        <v>232545</v>
      </c>
      <c r="J24" s="16">
        <v>70090</v>
      </c>
      <c r="K24" s="16">
        <v>15119</v>
      </c>
      <c r="L24" s="16">
        <v>21371</v>
      </c>
      <c r="M24" s="16">
        <v>10807</v>
      </c>
      <c r="N24" s="16">
        <v>5050</v>
      </c>
      <c r="O24" s="16">
        <v>15926</v>
      </c>
      <c r="P24" s="16">
        <v>27945</v>
      </c>
      <c r="Q24" s="16">
        <v>359</v>
      </c>
      <c r="R24" s="16">
        <v>20066</v>
      </c>
      <c r="S24" s="16">
        <v>45811</v>
      </c>
      <c r="T24" s="16">
        <v>17426</v>
      </c>
    </row>
    <row r="25" spans="1:20" x14ac:dyDescent="0.2">
      <c r="A25" s="10" t="s">
        <v>86</v>
      </c>
      <c r="B25" s="15">
        <v>245316</v>
      </c>
      <c r="C25" s="15">
        <v>197097</v>
      </c>
      <c r="D25" s="15">
        <f>B25-C25</f>
        <v>48219</v>
      </c>
      <c r="E25" s="15">
        <f>SUM(H25:I25)-B25</f>
        <v>16903</v>
      </c>
      <c r="F25" s="15">
        <f>B25-H25</f>
        <v>212553</v>
      </c>
      <c r="G25" s="15">
        <f>+H25+I25</f>
        <v>262219</v>
      </c>
      <c r="H25" s="15">
        <v>32763</v>
      </c>
      <c r="I25" s="15">
        <v>229456</v>
      </c>
      <c r="J25" s="15">
        <v>69191</v>
      </c>
      <c r="K25" s="15">
        <v>16385</v>
      </c>
      <c r="L25" s="15">
        <v>20959</v>
      </c>
      <c r="M25" s="15">
        <v>10492</v>
      </c>
      <c r="N25" s="15">
        <v>5223</v>
      </c>
      <c r="O25" s="15">
        <v>15592</v>
      </c>
      <c r="P25" s="15">
        <v>27162</v>
      </c>
      <c r="Q25" s="15">
        <v>317</v>
      </c>
      <c r="R25" s="15">
        <v>19758</v>
      </c>
      <c r="S25" s="15">
        <v>44378</v>
      </c>
      <c r="T25" s="15">
        <v>17315</v>
      </c>
    </row>
    <row r="26" spans="1:20" x14ac:dyDescent="0.2">
      <c r="A26" s="10" t="s">
        <v>87</v>
      </c>
      <c r="B26" s="16">
        <v>247382</v>
      </c>
      <c r="C26" s="16">
        <v>198017</v>
      </c>
      <c r="D26" s="16">
        <f t="shared" ref="D26" si="4">B26-C26</f>
        <v>49365</v>
      </c>
      <c r="E26" s="16">
        <f t="shared" ref="E26" si="5">SUM(H26:I26)-B26</f>
        <v>26233</v>
      </c>
      <c r="F26" s="16">
        <f t="shared" ref="F26" si="6">B26-H26</f>
        <v>214594</v>
      </c>
      <c r="G26" s="16">
        <f t="shared" ref="G26" si="7">+H26+I26</f>
        <v>273615</v>
      </c>
      <c r="H26" s="16">
        <v>32788</v>
      </c>
      <c r="I26" s="16">
        <v>240827</v>
      </c>
      <c r="J26" s="16">
        <v>71013</v>
      </c>
      <c r="K26" s="16">
        <v>16533</v>
      </c>
      <c r="L26" s="16">
        <v>24112</v>
      </c>
      <c r="M26" s="16">
        <v>10559</v>
      </c>
      <c r="N26" s="16">
        <v>5140</v>
      </c>
      <c r="O26" s="16">
        <v>15920</v>
      </c>
      <c r="P26" s="16">
        <v>28606</v>
      </c>
      <c r="Q26" s="16">
        <v>355</v>
      </c>
      <c r="R26" s="16">
        <v>21697</v>
      </c>
      <c r="S26" s="16">
        <v>46892</v>
      </c>
      <c r="T26" s="16">
        <v>19200</v>
      </c>
    </row>
    <row r="27" spans="1:20" x14ac:dyDescent="0.2">
      <c r="A27" s="10" t="s">
        <v>89</v>
      </c>
      <c r="B27" s="15">
        <v>253344</v>
      </c>
      <c r="C27" s="15">
        <v>198170</v>
      </c>
      <c r="D27" s="15">
        <f>$B$27-$C$27</f>
        <v>55174</v>
      </c>
      <c r="E27" s="15">
        <f>SUM(H27:I27)-B27</f>
        <v>33898</v>
      </c>
      <c r="F27" s="15">
        <f>B27-H27</f>
        <v>220555</v>
      </c>
      <c r="G27" s="15">
        <f>+H27+I27</f>
        <v>287242</v>
      </c>
      <c r="H27" s="15">
        <v>32789</v>
      </c>
      <c r="I27" s="15">
        <v>254453</v>
      </c>
      <c r="J27" s="15">
        <v>76152</v>
      </c>
      <c r="K27" s="15">
        <v>16564</v>
      </c>
      <c r="L27" s="15">
        <v>23841</v>
      </c>
      <c r="M27" s="15">
        <v>10967</v>
      </c>
      <c r="N27" s="15">
        <v>5398</v>
      </c>
      <c r="O27" s="15">
        <v>16099</v>
      </c>
      <c r="P27" s="15">
        <v>31965</v>
      </c>
      <c r="Q27" s="17">
        <v>392</v>
      </c>
      <c r="R27" s="15">
        <v>24119</v>
      </c>
      <c r="S27" s="15">
        <v>48956</v>
      </c>
      <c r="T27" s="15">
        <v>20760</v>
      </c>
    </row>
    <row r="28" spans="1:20" x14ac:dyDescent="0.2">
      <c r="A28" s="5" t="s">
        <v>46</v>
      </c>
      <c r="B28" s="14">
        <f>AVERAGE(B16:B26)</f>
        <v>225767.63636363635</v>
      </c>
      <c r="C28" s="14">
        <f t="shared" ref="C28:T28" si="8">AVERAGE(C16:C26)</f>
        <v>186757.90909090909</v>
      </c>
      <c r="D28" s="14">
        <f t="shared" si="8"/>
        <v>39009.727272727272</v>
      </c>
      <c r="E28" s="14">
        <f t="shared" si="8"/>
        <v>46105.454545454544</v>
      </c>
      <c r="F28" s="14">
        <f t="shared" si="8"/>
        <v>194807.72727272726</v>
      </c>
      <c r="G28" s="14">
        <f t="shared" si="8"/>
        <v>271873.09090909088</v>
      </c>
      <c r="H28" s="14">
        <f t="shared" si="8"/>
        <v>30959.909090909092</v>
      </c>
      <c r="I28" s="14">
        <f t="shared" si="8"/>
        <v>240913.18181818182</v>
      </c>
      <c r="J28" s="14">
        <f t="shared" si="8"/>
        <v>67602.545454545456</v>
      </c>
      <c r="K28" s="14">
        <f t="shared" si="8"/>
        <v>15523.363636363636</v>
      </c>
      <c r="L28" s="14">
        <f t="shared" si="8"/>
        <v>21919.363636363636</v>
      </c>
      <c r="M28" s="14">
        <f t="shared" si="8"/>
        <v>10026.818181818182</v>
      </c>
      <c r="N28" s="14">
        <f t="shared" si="8"/>
        <v>6418.909090909091</v>
      </c>
      <c r="O28" s="14">
        <f t="shared" si="8"/>
        <v>15139</v>
      </c>
      <c r="P28" s="14">
        <f t="shared" si="8"/>
        <v>28079.545454545456</v>
      </c>
      <c r="Q28" s="14">
        <f t="shared" si="8"/>
        <v>508.63636363636363</v>
      </c>
      <c r="R28" s="14">
        <f t="shared" si="8"/>
        <v>23917</v>
      </c>
      <c r="S28" s="14">
        <f t="shared" si="8"/>
        <v>51777.727272727272</v>
      </c>
      <c r="T28" s="14">
        <f t="shared" si="8"/>
        <v>23084.454545454544</v>
      </c>
    </row>
    <row r="29" spans="1:20" ht="13.05" x14ac:dyDescent="0.2"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ht="13.05" x14ac:dyDescent="0.2">
      <c r="B30" s="4" t="s">
        <v>59</v>
      </c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ht="13.05" x14ac:dyDescent="0.2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ht="13.05" x14ac:dyDescent="0.2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3" spans="1:20" ht="13.05" x14ac:dyDescent="0.2"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</row>
    <row r="34" spans="1:20" ht="13.05" x14ac:dyDescent="0.2">
      <c r="I34" s="8"/>
      <c r="J34" s="8"/>
      <c r="K34" s="8"/>
      <c r="L34" s="8"/>
      <c r="M34" s="8"/>
      <c r="N34" s="8"/>
      <c r="O34" s="8"/>
      <c r="P34" s="8"/>
      <c r="Q34" s="9"/>
      <c r="R34" s="8"/>
      <c r="S34" s="8"/>
      <c r="T34" s="8"/>
    </row>
    <row r="35" spans="1:20" ht="13.05" x14ac:dyDescent="0.2">
      <c r="I35" s="8"/>
      <c r="J35" s="8"/>
      <c r="K35" s="8"/>
      <c r="L35" s="8"/>
      <c r="M35" s="8"/>
      <c r="N35" s="8"/>
      <c r="O35" s="8"/>
      <c r="P35" s="8"/>
      <c r="Q35" s="9"/>
      <c r="R35" s="8"/>
      <c r="S35" s="8"/>
      <c r="T35" s="8"/>
    </row>
    <row r="39" spans="1:20" ht="13.05" x14ac:dyDescent="0.2">
      <c r="A39" s="11"/>
    </row>
    <row r="40" spans="1:20" ht="13.05" x14ac:dyDescent="0.2">
      <c r="A40" s="12"/>
    </row>
    <row r="41" spans="1:20" ht="13.05" x14ac:dyDescent="0.2">
      <c r="A41" s="13"/>
    </row>
    <row r="42" spans="1:20" ht="13.05" x14ac:dyDescent="0.2">
      <c r="A42" s="13"/>
    </row>
    <row r="43" spans="1:20" ht="13.05" x14ac:dyDescent="0.2">
      <c r="A43" s="11"/>
    </row>
    <row r="44" spans="1:20" ht="13.05" x14ac:dyDescent="0.2">
      <c r="A44" s="11"/>
    </row>
    <row r="45" spans="1:20" ht="13.05" x14ac:dyDescent="0.2">
      <c r="A45" s="11"/>
    </row>
    <row r="46" spans="1:20" ht="13.05" x14ac:dyDescent="0.2">
      <c r="A46" s="11"/>
    </row>
  </sheetData>
  <mergeCells count="1">
    <mergeCell ref="B4:H10"/>
  </mergeCells>
  <phoneticPr fontId="2"/>
  <hyperlinks>
    <hyperlink ref="B30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1:E23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0A20-7782-412D-BD78-128E0AF3D6EC}">
  <sheetPr>
    <pageSetUpPr fitToPage="1"/>
  </sheetPr>
  <dimension ref="B1:R23"/>
  <sheetViews>
    <sheetView zoomScaleNormal="100" workbookViewId="0">
      <selection activeCell="N4" sqref="N4:N5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90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198170</v>
      </c>
    </row>
    <row r="5" spans="2:14" x14ac:dyDescent="0.2">
      <c r="L5" t="s">
        <v>2</v>
      </c>
      <c r="M5" s="2"/>
      <c r="N5" s="16">
        <v>55174</v>
      </c>
    </row>
    <row r="6" spans="2:14" x14ac:dyDescent="0.2">
      <c r="L6" t="s">
        <v>13</v>
      </c>
      <c r="M6" s="2"/>
      <c r="N6" s="16">
        <v>33898</v>
      </c>
    </row>
    <row r="7" spans="2:14" x14ac:dyDescent="0.2">
      <c r="L7" t="s">
        <v>4</v>
      </c>
      <c r="M7" s="16">
        <v>32789</v>
      </c>
      <c r="N7" s="2"/>
    </row>
    <row r="8" spans="2:14" x14ac:dyDescent="0.2">
      <c r="L8" t="s">
        <v>14</v>
      </c>
      <c r="M8" s="16">
        <v>76152</v>
      </c>
      <c r="N8" s="2"/>
    </row>
    <row r="9" spans="2:14" x14ac:dyDescent="0.2">
      <c r="L9" t="s">
        <v>5</v>
      </c>
      <c r="M9" s="16">
        <v>16564</v>
      </c>
      <c r="N9" s="2"/>
    </row>
    <row r="10" spans="2:14" x14ac:dyDescent="0.2">
      <c r="L10" t="s">
        <v>6</v>
      </c>
      <c r="M10" s="16">
        <v>23841</v>
      </c>
      <c r="N10" s="2"/>
    </row>
    <row r="11" spans="2:14" x14ac:dyDescent="0.2">
      <c r="L11" t="s">
        <v>7</v>
      </c>
      <c r="M11" s="16">
        <v>10967</v>
      </c>
      <c r="N11" s="2"/>
    </row>
    <row r="12" spans="2:14" x14ac:dyDescent="0.2">
      <c r="L12" t="s">
        <v>8</v>
      </c>
      <c r="M12" s="16">
        <v>5398</v>
      </c>
      <c r="N12" s="2"/>
    </row>
    <row r="13" spans="2:14" x14ac:dyDescent="0.2">
      <c r="L13" t="s">
        <v>9</v>
      </c>
      <c r="M13" s="16">
        <v>16099</v>
      </c>
      <c r="N13" s="2"/>
    </row>
    <row r="14" spans="2:14" x14ac:dyDescent="0.2">
      <c r="L14" t="s">
        <v>10</v>
      </c>
      <c r="M14" s="16">
        <v>31965</v>
      </c>
      <c r="N14" s="2"/>
    </row>
    <row r="15" spans="2:14" x14ac:dyDescent="0.2">
      <c r="L15" t="s">
        <v>37</v>
      </c>
      <c r="M15" s="16">
        <v>392</v>
      </c>
      <c r="N15" s="2"/>
    </row>
    <row r="16" spans="2:14" x14ac:dyDescent="0.2">
      <c r="L16" t="s">
        <v>11</v>
      </c>
      <c r="M16" s="16">
        <v>24119</v>
      </c>
      <c r="N16" s="2"/>
    </row>
    <row r="17" spans="5:18" x14ac:dyDescent="0.2">
      <c r="L17" t="s">
        <v>12</v>
      </c>
      <c r="M17" s="16">
        <v>20760</v>
      </c>
      <c r="N17" s="2"/>
    </row>
    <row r="18" spans="5:18" x14ac:dyDescent="0.2">
      <c r="L18" t="s">
        <v>2</v>
      </c>
      <c r="M18" s="16">
        <f>48956-M17</f>
        <v>28196</v>
      </c>
      <c r="N18" s="2"/>
      <c r="O18" s="3">
        <f>SUM(M8:M18)</f>
        <v>254453</v>
      </c>
      <c r="Q18" s="2"/>
      <c r="R18" s="3"/>
    </row>
    <row r="19" spans="5:18" x14ac:dyDescent="0.2">
      <c r="M19" s="1">
        <f>SUM(M7:M18)</f>
        <v>287242</v>
      </c>
      <c r="N19" s="1">
        <f>SUM(N4:N18)</f>
        <v>287242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253344</v>
      </c>
    </row>
    <row r="23" spans="5:18" x14ac:dyDescent="0.2">
      <c r="L23" t="s">
        <v>60</v>
      </c>
    </row>
  </sheetData>
  <phoneticPr fontId="2"/>
  <hyperlinks>
    <hyperlink ref="E21" r:id="rId1" xr:uid="{6EBB2099-D5CB-4111-989B-C5AA3CAD01CE}"/>
  </hyperlinks>
  <pageMargins left="0.25" right="0.25" top="0.75" bottom="0.75" header="0.3" footer="0.3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5F4A-8A74-4477-8BB4-4AC9CF33AE0E}">
  <sheetPr>
    <pageSetUpPr fitToPage="1"/>
  </sheetPr>
  <dimension ref="B1:R23"/>
  <sheetViews>
    <sheetView zoomScaleNormal="100" workbookViewId="0">
      <selection activeCell="M18" sqref="M18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198017</v>
      </c>
    </row>
    <row r="5" spans="2:14" x14ac:dyDescent="0.2">
      <c r="L5" t="s">
        <v>2</v>
      </c>
      <c r="M5" s="2"/>
      <c r="N5" s="16">
        <v>49365</v>
      </c>
    </row>
    <row r="6" spans="2:14" x14ac:dyDescent="0.2">
      <c r="L6" t="s">
        <v>13</v>
      </c>
      <c r="M6" s="2"/>
      <c r="N6" s="16">
        <v>26233</v>
      </c>
    </row>
    <row r="7" spans="2:14" x14ac:dyDescent="0.2">
      <c r="L7" t="s">
        <v>4</v>
      </c>
      <c r="M7" s="16">
        <v>32788</v>
      </c>
      <c r="N7" s="2"/>
    </row>
    <row r="8" spans="2:14" x14ac:dyDescent="0.2">
      <c r="L8" t="s">
        <v>14</v>
      </c>
      <c r="M8" s="16">
        <v>71013</v>
      </c>
      <c r="N8" s="2"/>
    </row>
    <row r="9" spans="2:14" x14ac:dyDescent="0.2">
      <c r="L9" t="s">
        <v>5</v>
      </c>
      <c r="M9" s="16">
        <v>16533</v>
      </c>
      <c r="N9" s="2"/>
    </row>
    <row r="10" spans="2:14" x14ac:dyDescent="0.2">
      <c r="L10" t="s">
        <v>6</v>
      </c>
      <c r="M10" s="16">
        <v>24112</v>
      </c>
      <c r="N10" s="2"/>
    </row>
    <row r="11" spans="2:14" x14ac:dyDescent="0.2">
      <c r="L11" t="s">
        <v>7</v>
      </c>
      <c r="M11" s="16">
        <v>10559</v>
      </c>
      <c r="N11" s="2"/>
    </row>
    <row r="12" spans="2:14" x14ac:dyDescent="0.2">
      <c r="L12" t="s">
        <v>8</v>
      </c>
      <c r="M12" s="16">
        <v>5140</v>
      </c>
      <c r="N12" s="2"/>
    </row>
    <row r="13" spans="2:14" x14ac:dyDescent="0.2">
      <c r="L13" t="s">
        <v>9</v>
      </c>
      <c r="M13" s="16">
        <v>15920</v>
      </c>
      <c r="N13" s="2"/>
    </row>
    <row r="14" spans="2:14" x14ac:dyDescent="0.2">
      <c r="L14" t="s">
        <v>10</v>
      </c>
      <c r="M14" s="16">
        <v>28606</v>
      </c>
      <c r="N14" s="2"/>
    </row>
    <row r="15" spans="2:14" x14ac:dyDescent="0.2">
      <c r="L15" t="s">
        <v>37</v>
      </c>
      <c r="M15" s="16">
        <v>355</v>
      </c>
      <c r="N15" s="2"/>
    </row>
    <row r="16" spans="2:14" x14ac:dyDescent="0.2">
      <c r="L16" t="s">
        <v>11</v>
      </c>
      <c r="M16" s="16">
        <v>21697</v>
      </c>
      <c r="N16" s="2"/>
    </row>
    <row r="17" spans="5:18" x14ac:dyDescent="0.2">
      <c r="L17" t="s">
        <v>12</v>
      </c>
      <c r="M17" s="16">
        <v>19200</v>
      </c>
      <c r="N17" s="2"/>
    </row>
    <row r="18" spans="5:18" x14ac:dyDescent="0.2">
      <c r="L18" t="s">
        <v>2</v>
      </c>
      <c r="M18" s="16">
        <f>46892-M17</f>
        <v>27692</v>
      </c>
      <c r="N18" s="2"/>
      <c r="O18" s="3">
        <f>SUM(M8:M18)</f>
        <v>240827</v>
      </c>
      <c r="Q18" s="2"/>
      <c r="R18" s="3"/>
    </row>
    <row r="19" spans="5:18" x14ac:dyDescent="0.2">
      <c r="M19" s="1">
        <f>N19</f>
        <v>273615</v>
      </c>
      <c r="N19" s="1">
        <f>SUM(N4:N18)</f>
        <v>273615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247382</v>
      </c>
    </row>
    <row r="23" spans="5:18" x14ac:dyDescent="0.2">
      <c r="L23" t="s">
        <v>60</v>
      </c>
    </row>
  </sheetData>
  <phoneticPr fontId="2"/>
  <hyperlinks>
    <hyperlink ref="E21" r:id="rId1" xr:uid="{92BB5A2C-488B-438E-AC06-53530749FEDC}"/>
  </hyperlinks>
  <pageMargins left="0.25" right="0.25" top="0.75" bottom="0.75" header="0.3" footer="0.3"/>
  <pageSetup paperSize="9"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64F7-E56B-4145-98E8-7C31AC7248FD}">
  <dimension ref="B1:R23"/>
  <sheetViews>
    <sheetView topLeftCell="A2" zoomScaleNormal="100" workbookViewId="0">
      <selection activeCell="S30" sqref="S30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197097</v>
      </c>
    </row>
    <row r="5" spans="2:14" x14ac:dyDescent="0.2">
      <c r="L5" t="s">
        <v>2</v>
      </c>
      <c r="M5" s="2"/>
      <c r="N5" s="16">
        <v>48219</v>
      </c>
    </row>
    <row r="6" spans="2:14" x14ac:dyDescent="0.2">
      <c r="L6" t="s">
        <v>13</v>
      </c>
      <c r="M6" s="2"/>
      <c r="N6" s="16">
        <v>16903</v>
      </c>
    </row>
    <row r="7" spans="2:14" x14ac:dyDescent="0.2">
      <c r="L7" t="s">
        <v>4</v>
      </c>
      <c r="M7" s="16">
        <v>32763</v>
      </c>
      <c r="N7" s="2"/>
    </row>
    <row r="8" spans="2:14" x14ac:dyDescent="0.2">
      <c r="L8" t="s">
        <v>14</v>
      </c>
      <c r="M8" s="16">
        <v>69191</v>
      </c>
      <c r="N8" s="2"/>
    </row>
    <row r="9" spans="2:14" x14ac:dyDescent="0.2">
      <c r="L9" t="s">
        <v>5</v>
      </c>
      <c r="M9" s="16">
        <v>16385</v>
      </c>
      <c r="N9" s="2"/>
    </row>
    <row r="10" spans="2:14" x14ac:dyDescent="0.2">
      <c r="L10" t="s">
        <v>6</v>
      </c>
      <c r="M10" s="16">
        <v>20959</v>
      </c>
      <c r="N10" s="2"/>
    </row>
    <row r="11" spans="2:14" x14ac:dyDescent="0.2">
      <c r="L11" t="s">
        <v>7</v>
      </c>
      <c r="M11" s="16">
        <v>10492</v>
      </c>
      <c r="N11" s="2"/>
    </row>
    <row r="12" spans="2:14" x14ac:dyDescent="0.2">
      <c r="L12" t="s">
        <v>8</v>
      </c>
      <c r="M12" s="16">
        <v>5223</v>
      </c>
      <c r="N12" s="2"/>
    </row>
    <row r="13" spans="2:14" x14ac:dyDescent="0.2">
      <c r="L13" t="s">
        <v>9</v>
      </c>
      <c r="M13" s="16">
        <v>15592</v>
      </c>
      <c r="N13" s="2"/>
    </row>
    <row r="14" spans="2:14" x14ac:dyDescent="0.2">
      <c r="L14" t="s">
        <v>10</v>
      </c>
      <c r="M14" s="16">
        <v>27162</v>
      </c>
      <c r="N14" s="2"/>
    </row>
    <row r="15" spans="2:14" x14ac:dyDescent="0.2">
      <c r="L15" t="s">
        <v>37</v>
      </c>
      <c r="M15" s="16">
        <v>317</v>
      </c>
      <c r="N15" s="2"/>
    </row>
    <row r="16" spans="2:14" x14ac:dyDescent="0.2">
      <c r="L16" t="s">
        <v>11</v>
      </c>
      <c r="M16" s="16">
        <v>19758</v>
      </c>
      <c r="N16" s="2"/>
    </row>
    <row r="17" spans="5:18" x14ac:dyDescent="0.2">
      <c r="L17" t="s">
        <v>12</v>
      </c>
      <c r="M17" s="16">
        <v>17315</v>
      </c>
      <c r="N17" s="2"/>
    </row>
    <row r="18" spans="5:18" x14ac:dyDescent="0.2">
      <c r="L18" t="s">
        <v>2</v>
      </c>
      <c r="M18" s="16">
        <f>44378-M17</f>
        <v>27063</v>
      </c>
      <c r="N18" s="2"/>
      <c r="O18" s="3">
        <f>SUM(M8:M18)</f>
        <v>229457</v>
      </c>
      <c r="Q18" s="2"/>
      <c r="R18" s="3"/>
    </row>
    <row r="19" spans="5:18" x14ac:dyDescent="0.2">
      <c r="M19" s="1">
        <f>N19</f>
        <v>262219</v>
      </c>
      <c r="N19" s="1">
        <f>SUM(N4:N18)</f>
        <v>262219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245316</v>
      </c>
    </row>
    <row r="23" spans="5:18" x14ac:dyDescent="0.2">
      <c r="L23" t="s">
        <v>60</v>
      </c>
    </row>
  </sheetData>
  <phoneticPr fontId="2"/>
  <hyperlinks>
    <hyperlink ref="E21" r:id="rId1" xr:uid="{0AF59688-0FD9-43A2-BF4A-5EE5D95B5374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200667</v>
      </c>
    </row>
    <row r="5" spans="2:14" x14ac:dyDescent="0.2">
      <c r="L5" t="s">
        <v>2</v>
      </c>
      <c r="M5" s="2"/>
      <c r="N5" s="16">
        <v>64022</v>
      </c>
    </row>
    <row r="6" spans="2:14" x14ac:dyDescent="0.2">
      <c r="L6" t="s">
        <v>13</v>
      </c>
      <c r="M6" s="2"/>
      <c r="N6" s="16">
        <v>1200</v>
      </c>
    </row>
    <row r="7" spans="2:14" x14ac:dyDescent="0.2">
      <c r="L7" t="s">
        <v>4</v>
      </c>
      <c r="M7" s="16">
        <v>33344</v>
      </c>
      <c r="N7" s="2"/>
    </row>
    <row r="8" spans="2:14" x14ac:dyDescent="0.2">
      <c r="L8" t="s">
        <v>14</v>
      </c>
      <c r="M8" s="16">
        <v>70090</v>
      </c>
      <c r="N8" s="2"/>
    </row>
    <row r="9" spans="2:14" x14ac:dyDescent="0.2">
      <c r="L9" t="s">
        <v>5</v>
      </c>
      <c r="M9" s="16">
        <v>15119</v>
      </c>
      <c r="N9" s="2"/>
    </row>
    <row r="10" spans="2:14" x14ac:dyDescent="0.2">
      <c r="L10" t="s">
        <v>6</v>
      </c>
      <c r="M10" s="16">
        <v>21371</v>
      </c>
      <c r="N10" s="2"/>
    </row>
    <row r="11" spans="2:14" x14ac:dyDescent="0.2">
      <c r="L11" t="s">
        <v>7</v>
      </c>
      <c r="M11" s="16">
        <v>10807</v>
      </c>
      <c r="N11" s="2"/>
    </row>
    <row r="12" spans="2:14" x14ac:dyDescent="0.2">
      <c r="L12" t="s">
        <v>8</v>
      </c>
      <c r="M12" s="16">
        <v>5050</v>
      </c>
      <c r="N12" s="2"/>
    </row>
    <row r="13" spans="2:14" x14ac:dyDescent="0.2">
      <c r="L13" t="s">
        <v>9</v>
      </c>
      <c r="M13" s="16">
        <v>15926</v>
      </c>
      <c r="N13" s="2"/>
    </row>
    <row r="14" spans="2:14" x14ac:dyDescent="0.2">
      <c r="L14" t="s">
        <v>10</v>
      </c>
      <c r="M14" s="16">
        <v>27945</v>
      </c>
      <c r="N14" s="2"/>
    </row>
    <row r="15" spans="2:14" x14ac:dyDescent="0.2">
      <c r="L15" t="s">
        <v>37</v>
      </c>
      <c r="M15" s="16">
        <v>359</v>
      </c>
      <c r="N15" s="2"/>
    </row>
    <row r="16" spans="2:14" x14ac:dyDescent="0.2">
      <c r="L16" t="s">
        <v>11</v>
      </c>
      <c r="M16" s="16">
        <v>20066</v>
      </c>
      <c r="N16" s="2"/>
    </row>
    <row r="17" spans="5:18" x14ac:dyDescent="0.2">
      <c r="L17" t="s">
        <v>12</v>
      </c>
      <c r="M17" s="16">
        <v>17426</v>
      </c>
      <c r="N17" s="2"/>
    </row>
    <row r="18" spans="5:18" x14ac:dyDescent="0.2">
      <c r="L18" t="s">
        <v>2</v>
      </c>
      <c r="M18" s="16">
        <f>45811-M17</f>
        <v>28385</v>
      </c>
      <c r="N18" s="2"/>
      <c r="O18" s="3">
        <f>SUM(M8:M18)</f>
        <v>232544</v>
      </c>
      <c r="Q18" s="2"/>
      <c r="R18" s="3"/>
    </row>
    <row r="19" spans="5:18" x14ac:dyDescent="0.2">
      <c r="M19" s="1">
        <f>N19</f>
        <v>265889</v>
      </c>
      <c r="N19" s="1">
        <f>SUM(N4:N18)</f>
        <v>265889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264689</v>
      </c>
    </row>
    <row r="23" spans="5:18" x14ac:dyDescent="0.2">
      <c r="L2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2">
        <v>199651</v>
      </c>
    </row>
    <row r="5" spans="2:14" x14ac:dyDescent="0.2">
      <c r="L5" t="s">
        <v>2</v>
      </c>
      <c r="M5" s="2"/>
      <c r="N5" s="2">
        <v>42817</v>
      </c>
    </row>
    <row r="6" spans="2:14" x14ac:dyDescent="0.2">
      <c r="L6" t="s">
        <v>13</v>
      </c>
      <c r="M6" s="2"/>
      <c r="N6" s="2">
        <v>32980</v>
      </c>
    </row>
    <row r="7" spans="2:14" x14ac:dyDescent="0.2">
      <c r="L7" t="s">
        <v>4</v>
      </c>
      <c r="M7" s="2">
        <v>32188</v>
      </c>
      <c r="N7" s="2"/>
    </row>
    <row r="8" spans="2:14" x14ac:dyDescent="0.2">
      <c r="L8" t="s">
        <v>14</v>
      </c>
      <c r="M8" s="2">
        <v>69742</v>
      </c>
      <c r="N8" s="2"/>
    </row>
    <row r="9" spans="2:14" x14ac:dyDescent="0.2">
      <c r="L9" t="s">
        <v>5</v>
      </c>
      <c r="M9" s="2">
        <v>14500</v>
      </c>
      <c r="N9" s="2"/>
    </row>
    <row r="10" spans="2:14" x14ac:dyDescent="0.2">
      <c r="L10" t="s">
        <v>6</v>
      </c>
      <c r="M10" s="2">
        <v>21508</v>
      </c>
      <c r="N10" s="2"/>
    </row>
    <row r="11" spans="2:14" x14ac:dyDescent="0.2">
      <c r="L11" t="s">
        <v>7</v>
      </c>
      <c r="M11" s="2">
        <v>10417</v>
      </c>
      <c r="N11" s="2"/>
    </row>
    <row r="12" spans="2:14" x14ac:dyDescent="0.2">
      <c r="L12" t="s">
        <v>8</v>
      </c>
      <c r="M12" s="2">
        <v>6275</v>
      </c>
      <c r="N12" s="2"/>
    </row>
    <row r="13" spans="2:14" x14ac:dyDescent="0.2">
      <c r="L13" t="s">
        <v>9</v>
      </c>
      <c r="M13" s="2">
        <v>15755</v>
      </c>
      <c r="N13" s="2"/>
    </row>
    <row r="14" spans="2:14" x14ac:dyDescent="0.2">
      <c r="L14" t="s">
        <v>10</v>
      </c>
      <c r="M14" s="2">
        <v>28954</v>
      </c>
      <c r="N14" s="2"/>
    </row>
    <row r="15" spans="2:14" x14ac:dyDescent="0.2">
      <c r="L15" t="s">
        <v>37</v>
      </c>
      <c r="M15" s="2">
        <v>319</v>
      </c>
      <c r="N15" s="2"/>
    </row>
    <row r="16" spans="2:14" x14ac:dyDescent="0.2">
      <c r="L16" t="s">
        <v>11</v>
      </c>
      <c r="M16" s="2">
        <v>24454</v>
      </c>
      <c r="N16" s="2"/>
    </row>
    <row r="17" spans="5:18" x14ac:dyDescent="0.2">
      <c r="L17" t="s">
        <v>12</v>
      </c>
      <c r="M17" s="2">
        <v>22202</v>
      </c>
      <c r="N17" s="2"/>
    </row>
    <row r="18" spans="5:18" x14ac:dyDescent="0.2">
      <c r="L18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2">
      <c r="M19" s="1">
        <f>N19</f>
        <v>275448</v>
      </c>
      <c r="N19" s="1">
        <f>SUM(N4:N18)</f>
        <v>275448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242468</v>
      </c>
    </row>
    <row r="23" spans="5:18" x14ac:dyDescent="0.2">
      <c r="L2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40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188195</v>
      </c>
    </row>
    <row r="5" spans="2:14" x14ac:dyDescent="0.2">
      <c r="L5" t="s">
        <v>2</v>
      </c>
      <c r="M5" s="1"/>
      <c r="N5" s="2">
        <v>34140</v>
      </c>
    </row>
    <row r="6" spans="2:14" x14ac:dyDescent="0.2">
      <c r="L6" t="s">
        <v>13</v>
      </c>
      <c r="N6" s="2">
        <v>47455</v>
      </c>
    </row>
    <row r="7" spans="2:14" x14ac:dyDescent="0.2">
      <c r="L7" t="s">
        <v>4</v>
      </c>
      <c r="M7" s="2">
        <v>29856</v>
      </c>
      <c r="N7" s="2"/>
    </row>
    <row r="8" spans="2:14" x14ac:dyDescent="0.2">
      <c r="L8" t="s">
        <v>14</v>
      </c>
      <c r="M8" s="2">
        <v>68646</v>
      </c>
    </row>
    <row r="9" spans="2:14" x14ac:dyDescent="0.2">
      <c r="L9" t="s">
        <v>5</v>
      </c>
      <c r="M9" s="2">
        <v>14801</v>
      </c>
    </row>
    <row r="10" spans="2:14" x14ac:dyDescent="0.2">
      <c r="L10" t="s">
        <v>6</v>
      </c>
      <c r="M10" s="2">
        <v>21742</v>
      </c>
    </row>
    <row r="11" spans="2:14" x14ac:dyDescent="0.2">
      <c r="L11" t="s">
        <v>7</v>
      </c>
      <c r="M11" s="2">
        <v>9964</v>
      </c>
    </row>
    <row r="12" spans="2:14" x14ac:dyDescent="0.2">
      <c r="L12" t="s">
        <v>8</v>
      </c>
      <c r="M12" s="2">
        <v>6402</v>
      </c>
    </row>
    <row r="13" spans="2:14" x14ac:dyDescent="0.2">
      <c r="L13" t="s">
        <v>9</v>
      </c>
      <c r="M13" s="2">
        <v>14693</v>
      </c>
    </row>
    <row r="14" spans="2:14" x14ac:dyDescent="0.2">
      <c r="L14" t="s">
        <v>10</v>
      </c>
      <c r="M14" s="2">
        <v>28598</v>
      </c>
    </row>
    <row r="15" spans="2:14" x14ac:dyDescent="0.2">
      <c r="L15" t="s">
        <v>37</v>
      </c>
      <c r="M15" s="2">
        <v>346</v>
      </c>
    </row>
    <row r="16" spans="2:14" x14ac:dyDescent="0.2">
      <c r="L16" t="s">
        <v>11</v>
      </c>
      <c r="M16" s="2">
        <v>24054</v>
      </c>
    </row>
    <row r="17" spans="5:18" x14ac:dyDescent="0.2">
      <c r="L17" t="s">
        <v>12</v>
      </c>
      <c r="M17" s="2">
        <v>22451</v>
      </c>
    </row>
    <row r="18" spans="5:18" x14ac:dyDescent="0.2">
      <c r="L18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2">
      <c r="M19" s="1">
        <f>N19</f>
        <v>269790</v>
      </c>
      <c r="N19" s="1">
        <f>SUM(N4:N18)</f>
        <v>269790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222335</v>
      </c>
    </row>
    <row r="23" spans="5:18" x14ac:dyDescent="0.2">
      <c r="L23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175799</v>
      </c>
    </row>
    <row r="5" spans="2:14" x14ac:dyDescent="0.2">
      <c r="L5" t="s">
        <v>2</v>
      </c>
      <c r="M5" s="1"/>
      <c r="N5" s="2">
        <v>28788</v>
      </c>
    </row>
    <row r="6" spans="2:14" x14ac:dyDescent="0.2">
      <c r="L6" t="s">
        <v>13</v>
      </c>
      <c r="N6" s="2">
        <v>61047</v>
      </c>
    </row>
    <row r="7" spans="2:14" x14ac:dyDescent="0.2">
      <c r="L7" t="s">
        <v>4</v>
      </c>
      <c r="M7" s="2">
        <v>27952</v>
      </c>
      <c r="N7" s="2"/>
    </row>
    <row r="8" spans="2:14" x14ac:dyDescent="0.2">
      <c r="L8" t="s">
        <v>14</v>
      </c>
      <c r="M8" s="2">
        <v>68154</v>
      </c>
    </row>
    <row r="9" spans="2:14" x14ac:dyDescent="0.2">
      <c r="L9" t="s">
        <v>5</v>
      </c>
      <c r="M9" s="2">
        <v>13885</v>
      </c>
    </row>
    <row r="10" spans="2:14" x14ac:dyDescent="0.2">
      <c r="L10" t="s">
        <v>6</v>
      </c>
      <c r="M10" s="2">
        <v>21115</v>
      </c>
    </row>
    <row r="11" spans="2:14" x14ac:dyDescent="0.2">
      <c r="L11" t="s">
        <v>7</v>
      </c>
      <c r="M11" s="2">
        <v>9608</v>
      </c>
    </row>
    <row r="12" spans="2:14" x14ac:dyDescent="0.2">
      <c r="L12" t="s">
        <v>8</v>
      </c>
      <c r="M12" s="2">
        <v>6458</v>
      </c>
    </row>
    <row r="13" spans="2:14" x14ac:dyDescent="0.2">
      <c r="L13" t="s">
        <v>9</v>
      </c>
      <c r="M13" s="2">
        <v>14513</v>
      </c>
    </row>
    <row r="14" spans="2:14" x14ac:dyDescent="0.2">
      <c r="L14" t="s">
        <v>10</v>
      </c>
      <c r="M14" s="2">
        <v>28630</v>
      </c>
    </row>
    <row r="15" spans="2:14" x14ac:dyDescent="0.2">
      <c r="L15" t="s">
        <v>37</v>
      </c>
      <c r="M15" s="2">
        <v>382</v>
      </c>
    </row>
    <row r="16" spans="2:14" x14ac:dyDescent="0.2">
      <c r="L16" t="s">
        <v>11</v>
      </c>
      <c r="M16" s="2">
        <v>24268</v>
      </c>
    </row>
    <row r="17" spans="5:18" x14ac:dyDescent="0.2">
      <c r="L17" t="s">
        <v>12</v>
      </c>
      <c r="M17" s="2">
        <v>23273</v>
      </c>
    </row>
    <row r="18" spans="5:18" x14ac:dyDescent="0.2">
      <c r="L18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2">
      <c r="M19" s="1">
        <f>N19</f>
        <v>265634</v>
      </c>
      <c r="N19" s="1">
        <f>SUM(N4:N18)</f>
        <v>265634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204587</v>
      </c>
    </row>
    <row r="23" spans="5:18" x14ac:dyDescent="0.2">
      <c r="L23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概説</vt:lpstr>
      <vt:lpstr>DATA(高齢無職)</vt:lpstr>
      <vt:lpstr>R5高齢無職 </vt:lpstr>
      <vt:lpstr>R4高齢無職 </vt:lpstr>
      <vt:lpstr>R3高齢無職 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貴子 柏原</cp:lastModifiedBy>
  <cp:lastPrinted>2022-02-14T06:56:58Z</cp:lastPrinted>
  <dcterms:created xsi:type="dcterms:W3CDTF">2016-08-18T06:59:02Z</dcterms:created>
  <dcterms:modified xsi:type="dcterms:W3CDTF">2024-02-28T06:15:31Z</dcterms:modified>
</cp:coreProperties>
</file>