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sh\Dropbox\日本商工会議所\databox\総務省家計調査\"/>
    </mc:Choice>
  </mc:AlternateContent>
  <xr:revisionPtr revIDLastSave="0" documentId="13_ncr:1_{620DCEEE-185B-44C0-A2B1-B5C06EFFC573}" xr6:coauthVersionLast="47" xr6:coauthVersionMax="47" xr10:uidLastSave="{00000000-0000-0000-0000-000000000000}"/>
  <bookViews>
    <workbookView xWindow="-108" yWindow="-108" windowWidth="23256" windowHeight="12456" tabRatio="923" xr2:uid="{00000000-000D-0000-FFFF-FFFF00000000}"/>
  </bookViews>
  <sheets>
    <sheet name="概説" sheetId="3" r:id="rId1"/>
    <sheet name="DATA(高齢無職)" sheetId="25" r:id="rId2"/>
    <sheet name="R5高齢無職 " sheetId="29" r:id="rId3"/>
    <sheet name="R4高齢無職 " sheetId="28" r:id="rId4"/>
    <sheet name="R3高齢無職 " sheetId="27" r:id="rId5"/>
    <sheet name="R2高齢無職 " sheetId="26" r:id="rId6"/>
    <sheet name="R1高齢無職 " sheetId="15" r:id="rId7"/>
    <sheet name="H30高齢無職" sheetId="11" r:id="rId8"/>
    <sheet name="H29高齢無職 " sheetId="12" r:id="rId9"/>
    <sheet name="H28高齢無職 " sheetId="14" r:id="rId10"/>
    <sheet name="H27高齢無職  " sheetId="16" r:id="rId11"/>
    <sheet name="H26高齢無職" sheetId="17" r:id="rId12"/>
    <sheet name="H25高齢無職" sheetId="18" r:id="rId13"/>
    <sheet name="H24高齢無職 " sheetId="19" r:id="rId14"/>
    <sheet name="H23高齢無職" sheetId="20" r:id="rId15"/>
    <sheet name="H22高齢無職 " sheetId="21" r:id="rId16"/>
    <sheet name="H21高齢無職 " sheetId="22" r:id="rId17"/>
    <sheet name="H20高齢無職 " sheetId="23" r:id="rId18"/>
  </sheets>
  <definedNames>
    <definedName name="_xlnm.Print_Area" localSheetId="1">'DATA(高齢無職)'!$U$2:$W$33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5" l="1"/>
  <c r="D28" i="25"/>
  <c r="E28" i="25"/>
  <c r="F28" i="25"/>
  <c r="G28" i="25"/>
  <c r="H28" i="25"/>
  <c r="I28" i="25"/>
  <c r="J28" i="25"/>
  <c r="K28" i="25"/>
  <c r="L28" i="25"/>
  <c r="M28" i="25"/>
  <c r="N28" i="25"/>
  <c r="O28" i="25"/>
  <c r="P28" i="25"/>
  <c r="Q28" i="25"/>
  <c r="R28" i="25"/>
  <c r="S28" i="25"/>
  <c r="T28" i="25"/>
  <c r="B28" i="25"/>
  <c r="M19" i="29"/>
  <c r="M18" i="29"/>
  <c r="O18" i="29" s="1"/>
  <c r="N19" i="29"/>
  <c r="N21" i="29"/>
  <c r="D27" i="25"/>
  <c r="E27" i="25"/>
  <c r="F27" i="25"/>
  <c r="G27" i="25"/>
  <c r="M18" i="27"/>
  <c r="N21" i="28"/>
  <c r="N19" i="27"/>
  <c r="N19" i="28"/>
  <c r="M19" i="28" s="1"/>
  <c r="M18" i="28"/>
  <c r="O18" i="28"/>
  <c r="G26" i="25"/>
  <c r="F26" i="25"/>
  <c r="E26" i="25"/>
  <c r="D26" i="25"/>
  <c r="E25" i="25"/>
  <c r="O18" i="27" l="1"/>
  <c r="M19" i="27"/>
  <c r="F25" i="25"/>
  <c r="D25" i="25"/>
  <c r="G25" i="25"/>
  <c r="N21" i="27"/>
  <c r="G24" i="25"/>
  <c r="F24" i="25"/>
  <c r="E24" i="25"/>
  <c r="D24" i="25"/>
  <c r="N21" i="15"/>
  <c r="M18" i="26"/>
  <c r="D23" i="25"/>
  <c r="N21" i="26"/>
  <c r="N19" i="26"/>
  <c r="M19" i="26" s="1"/>
  <c r="O18" i="26"/>
  <c r="E23" i="25"/>
  <c r="F23" i="25"/>
  <c r="G23" i="25"/>
  <c r="G22" i="25"/>
  <c r="F22" i="25"/>
  <c r="E22" i="25"/>
  <c r="D22" i="25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E18" i="25"/>
  <c r="D18" i="25"/>
  <c r="G17" i="25"/>
  <c r="F17" i="25"/>
  <c r="E17" i="25"/>
  <c r="D17" i="25"/>
  <c r="G16" i="25"/>
  <c r="F16" i="25"/>
  <c r="E16" i="25"/>
  <c r="D16" i="25"/>
  <c r="G15" i="25"/>
  <c r="F15" i="25"/>
  <c r="E15" i="25"/>
  <c r="D15" i="25"/>
  <c r="G14" i="25"/>
  <c r="F14" i="25"/>
  <c r="E14" i="25"/>
  <c r="D14" i="25"/>
  <c r="G13" i="25"/>
  <c r="F13" i="25"/>
  <c r="E13" i="25"/>
  <c r="D13" i="25"/>
  <c r="G12" i="25"/>
  <c r="F12" i="25"/>
  <c r="E12" i="25"/>
  <c r="D12" i="25"/>
  <c r="G11" i="25"/>
  <c r="F11" i="25"/>
  <c r="E11" i="25"/>
  <c r="D11" i="25"/>
  <c r="N21" i="19" l="1"/>
  <c r="N21" i="20"/>
  <c r="O18" i="20"/>
  <c r="N21" i="17"/>
  <c r="M18" i="17"/>
  <c r="O18" i="23" l="1"/>
  <c r="N19" i="23"/>
  <c r="M19" i="23" s="1"/>
  <c r="N21" i="23"/>
  <c r="O18" i="22"/>
  <c r="N19" i="22"/>
  <c r="M19" i="22" s="1"/>
  <c r="N21" i="22"/>
  <c r="O18" i="21"/>
  <c r="N19" i="21"/>
  <c r="M19" i="21" s="1"/>
  <c r="N21" i="21"/>
  <c r="N19" i="20"/>
  <c r="M19" i="20" s="1"/>
  <c r="O18" i="19"/>
  <c r="N19" i="19"/>
  <c r="M19" i="19" s="1"/>
  <c r="O18" i="18"/>
  <c r="N19" i="18"/>
  <c r="M19" i="18" s="1"/>
  <c r="N21" i="18"/>
  <c r="O18" i="17"/>
  <c r="N19" i="17"/>
  <c r="M19" i="17" s="1"/>
  <c r="O18" i="16"/>
  <c r="N19" i="16"/>
  <c r="M19" i="16" s="1"/>
  <c r="N21" i="16"/>
  <c r="N19" i="15"/>
  <c r="M19" i="15" s="1"/>
  <c r="M18" i="15"/>
  <c r="O18" i="15" s="1"/>
  <c r="N21" i="14" l="1"/>
  <c r="N19" i="14"/>
  <c r="M19" i="14" s="1"/>
  <c r="O18" i="14"/>
  <c r="N21" i="12" l="1"/>
  <c r="N19" i="12"/>
  <c r="M19" i="12" s="1"/>
  <c r="O18" i="12"/>
  <c r="O18" i="11" l="1"/>
  <c r="N19" i="11"/>
  <c r="M19" i="11" s="1"/>
  <c r="N21" i="11"/>
</calcChain>
</file>

<file path=xl/sharedStrings.xml><?xml version="1.0" encoding="utf-8"?>
<sst xmlns="http://schemas.openxmlformats.org/spreadsheetml/2006/main" count="418" uniqueCount="91">
  <si>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</si>
  <si>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</si>
  <si>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</si>
  <si>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</si>
  <si>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</si>
  <si>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</si>
  <si>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</si>
  <si>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</si>
  <si>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</si>
  <si>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</si>
  <si>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</si>
  <si>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</si>
  <si>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</si>
  <si>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</si>
  <si>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</si>
  <si>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 総務省統計局</t>
    <phoneticPr fontId="2"/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</si>
  <si>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</si>
  <si>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</si>
  <si>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</si>
  <si>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</si>
  <si>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</si>
  <si>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</si>
  <si>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</si>
  <si>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</si>
  <si>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</si>
  <si>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</si>
  <si>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</si>
  <si>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</si>
  <si>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</si>
  <si>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</si>
  <si>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</si>
  <si>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</si>
  <si>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</si>
  <si>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http://www.stat.go.jp/data/kakei/sokuhou/nen/pdf/gy02.pdf</t>
    <phoneticPr fontId="2"/>
  </si>
  <si>
    <t>実収入</t>
    <rPh sb="0" eb="1">
      <t>ジツ</t>
    </rPh>
    <rPh sb="1" eb="3">
      <t>シュウニュウ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</si>
  <si>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</si>
  <si>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</si>
  <si>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</si>
  <si>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</si>
  <si>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</si>
  <si>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</si>
  <si>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</si>
  <si>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</si>
  <si>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</si>
  <si>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</si>
  <si>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</si>
  <si>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</si>
  <si>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</si>
  <si>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</si>
  <si>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</si>
  <si>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</si>
  <si>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</si>
  <si>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</si>
  <si>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</si>
  <si>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</si>
  <si>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</si>
  <si>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</si>
  <si>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</si>
  <si>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</si>
  <si>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</si>
  <si>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</si>
  <si>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</si>
  <si>
    <t xml:space="preserve">高齢無職世帯の家計収支 －2016年－ </t>
    <phoneticPr fontId="2"/>
  </si>
  <si>
    <t xml:space="preserve">高齢無職世帯の家計収支 －2019年－ </t>
    <phoneticPr fontId="2"/>
  </si>
  <si>
    <t xml:space="preserve">高齢無職二人以上世帯の家計収支 －2015年－ </t>
    <phoneticPr fontId="2"/>
  </si>
  <si>
    <t>高齢無職二人以上世帯の家計収支 －2014年－</t>
    <phoneticPr fontId="2"/>
  </si>
  <si>
    <t>高齢無職二人以上世帯の家計収支 －2013年－</t>
    <phoneticPr fontId="2"/>
  </si>
  <si>
    <t>高齢無職二人以上世帯の家計収支 －2012年－</t>
    <phoneticPr fontId="2"/>
  </si>
  <si>
    <t>高齢無職二人以上世帯の家計収支 －2011年－</t>
    <phoneticPr fontId="2"/>
  </si>
  <si>
    <t>高齢無職二人以上世帯の家計収支 －2010年－</t>
    <phoneticPr fontId="2"/>
  </si>
  <si>
    <t>高齢無職二人以上世帯の家計収支 －2009年－</t>
    <phoneticPr fontId="2"/>
  </si>
  <si>
    <t>高齢無職二人以上世帯の家計収支 －2008年－</t>
    <phoneticPr fontId="2"/>
  </si>
  <si>
    <r>
      <t>2019</t>
    </r>
    <r>
      <rPr>
        <b/>
        <sz val="9"/>
        <rFont val="ＭＳ ゴシック"/>
        <family val="3"/>
        <charset val="128"/>
      </rPr>
      <t>年</t>
    </r>
    <phoneticPr fontId="2"/>
  </si>
  <si>
    <t>高齢無職世帯の家計収支</t>
    <phoneticPr fontId="2"/>
  </si>
  <si>
    <t>支出合計</t>
    <rPh sb="0" eb="2">
      <t>シシュツ</t>
    </rPh>
    <rPh sb="2" eb="4">
      <t>ゴウケイ</t>
    </rPh>
    <phoneticPr fontId="2"/>
  </si>
  <si>
    <r>
      <t>2000</t>
    </r>
    <r>
      <rPr>
        <b/>
        <sz val="9"/>
        <rFont val="ＭＳ ゴシック"/>
        <family val="3"/>
        <charset val="128"/>
      </rPr>
      <t>年</t>
    </r>
    <phoneticPr fontId="2"/>
  </si>
  <si>
    <r>
      <t>2001年</t>
    </r>
    <r>
      <rPr>
        <b/>
        <sz val="9"/>
        <rFont val="ＭＳ ゴシック"/>
        <family val="3"/>
        <charset val="128"/>
      </rPr>
      <t/>
    </r>
  </si>
  <si>
    <r>
      <t>2002年</t>
    </r>
    <r>
      <rPr>
        <b/>
        <sz val="9"/>
        <rFont val="ＭＳ ゴシック"/>
        <family val="3"/>
        <charset val="128"/>
      </rPr>
      <t/>
    </r>
  </si>
  <si>
    <r>
      <t>2003年</t>
    </r>
    <r>
      <rPr>
        <b/>
        <sz val="9"/>
        <rFont val="ＭＳ ゴシック"/>
        <family val="3"/>
        <charset val="128"/>
      </rPr>
      <t/>
    </r>
  </si>
  <si>
    <r>
      <t>2004年</t>
    </r>
    <r>
      <rPr>
        <b/>
        <sz val="9"/>
        <rFont val="ＭＳ ゴシック"/>
        <family val="3"/>
        <charset val="128"/>
      </rPr>
      <t/>
    </r>
  </si>
  <si>
    <r>
      <t>2005年</t>
    </r>
    <r>
      <rPr>
        <b/>
        <sz val="9"/>
        <rFont val="ＭＳ ゴシック"/>
        <family val="3"/>
        <charset val="128"/>
      </rPr>
      <t/>
    </r>
  </si>
  <si>
    <r>
      <t>2006年</t>
    </r>
    <r>
      <rPr>
        <b/>
        <sz val="9"/>
        <rFont val="ＭＳ ゴシック"/>
        <family val="3"/>
        <charset val="128"/>
      </rPr>
      <t/>
    </r>
  </si>
  <si>
    <r>
      <rPr>
        <sz val="14"/>
        <color theme="1"/>
        <rFont val="ＭＳ Ｐゴシック"/>
        <family val="2"/>
        <charset val="128"/>
      </rPr>
      <t>データなし</t>
    </r>
    <phoneticPr fontId="2"/>
  </si>
  <si>
    <t xml:space="preserve">高齢無職世帯の家計収支 －2020年－ </t>
    <phoneticPr fontId="2"/>
  </si>
  <si>
    <r>
      <t>2020年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</si>
  <si>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－2021年－ </t>
    <phoneticPr fontId="2"/>
  </si>
  <si>
    <r>
      <t>2021年</t>
    </r>
    <r>
      <rPr>
        <b/>
        <sz val="9"/>
        <rFont val="ＭＳ ゴシック"/>
        <family val="3"/>
        <charset val="128"/>
      </rPr>
      <t/>
    </r>
  </si>
  <si>
    <r>
      <t>2022年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</si>
  <si>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－2022年－ </t>
    <phoneticPr fontId="2"/>
  </si>
  <si>
    <r>
      <t>2023年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</si>
  <si>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－2023年－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</si>
</sst>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EAF0F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2" applyAlignment="1">
      <alignment horizontal="justify" vertical="center"/>
    </xf>
    <xf numFmtId="3" fontId="9" fillId="3" borderId="0" xfId="0" applyNumberFormat="1" applyFont="1" applyFill="1">
      <alignment vertical="center"/>
    </xf>
    <xf numFmtId="3" fontId="9" fillId="0" borderId="0" xfId="0" applyNumberFormat="1" applyFont="1">
      <alignment vertical="center"/>
    </xf>
    <xf numFmtId="3" fontId="9" fillId="5" borderId="0" xfId="0" applyNumberFormat="1" applyFont="1" applyFill="1">
      <alignment vertical="center"/>
    </xf>
    <xf numFmtId="0" fontId="9" fillId="0" borderId="0" xfId="0" applyFont="1">
      <alignment vertical="center"/>
    </xf>
    <xf numFmtId="3" fontId="10" fillId="4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+mn-lt"/>
              </a:rPr>
              <a:t>不足分の推移</a:t>
            </a:r>
            <a:endParaRPr lang="en-US" altLang="ja-JP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'DATA(高齢無職)'!$B$3</c:f>
              <c:strCache>
                <c:ptCount val="1"/>
                <c:pt idx="0">
                  <c:v>実収入</c:v>
                </c:pt>
              </c:strCache>
            </c:strRef>
          </c:tx>
          <c:spPr>
            <a:solidFill>
              <a:srgbClr val="FB7C43"/>
            </a:solidFill>
            <a:ln>
              <a:noFill/>
            </a:ln>
            <a:effectLst/>
          </c:spPr>
          <c:invertIfNegative val="0"/>
          <c:cat>
            <c:strRef>
              <c:f>'DATA(高齢無職)'!$A$12:$A$27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'DATA(高齢無職)'!$B$12:$B$27</c:f>
              <c:numCache>
                <c:formatCode>#,##0</c:formatCode>
                <c:ptCount val="16"/>
                <c:pt idx="0">
                  <c:v>222731</c:v>
                </c:pt>
                <c:pt idx="1">
                  <c:v>222563</c:v>
                </c:pt>
                <c:pt idx="2">
                  <c:v>218388</c:v>
                </c:pt>
                <c:pt idx="3">
                  <c:v>218364</c:v>
                </c:pt>
                <c:pt idx="4">
                  <c:v>215555</c:v>
                </c:pt>
                <c:pt idx="5">
                  <c:v>214874</c:v>
                </c:pt>
                <c:pt idx="6">
                  <c:v>206992</c:v>
                </c:pt>
                <c:pt idx="7">
                  <c:v>211135</c:v>
                </c:pt>
                <c:pt idx="8">
                  <c:v>208111</c:v>
                </c:pt>
                <c:pt idx="9">
                  <c:v>204587</c:v>
                </c:pt>
                <c:pt idx="10">
                  <c:v>222335</c:v>
                </c:pt>
                <c:pt idx="11">
                  <c:v>242468</c:v>
                </c:pt>
                <c:pt idx="12">
                  <c:v>264689</c:v>
                </c:pt>
                <c:pt idx="13">
                  <c:v>245316</c:v>
                </c:pt>
                <c:pt idx="14">
                  <c:v>247382</c:v>
                </c:pt>
                <c:pt idx="15">
                  <c:v>253344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2C4-952A-DCD5A94A8FC7}"/>
            </c:ext>
          </c:extLst>
        </c:ser>
        <c:ser>
          <c:idx val="5"/>
          <c:order val="2"/>
          <c:tx>
            <c:strRef>
              <c:f>'DATA(高齢無職)'!$G$3</c:f>
              <c:strCache>
                <c:ptCount val="1"/>
                <c:pt idx="0">
                  <c:v>支出合計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'DATA(高齢無職)'!$A$12:$A$27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'DATA(高齢無職)'!$G$12:$G$27</c:f>
              <c:numCache>
                <c:formatCode>#,##0</c:formatCode>
                <c:ptCount val="16"/>
                <c:pt idx="0">
                  <c:v>283354</c:v>
                </c:pt>
                <c:pt idx="1">
                  <c:v>276788</c:v>
                </c:pt>
                <c:pt idx="2">
                  <c:v>276873</c:v>
                </c:pt>
                <c:pt idx="3">
                  <c:v>271182</c:v>
                </c:pt>
                <c:pt idx="4">
                  <c:v>272581</c:v>
                </c:pt>
                <c:pt idx="5">
                  <c:v>280295</c:v>
                </c:pt>
                <c:pt idx="6">
                  <c:v>277860</c:v>
                </c:pt>
                <c:pt idx="7">
                  <c:v>278645</c:v>
                </c:pt>
                <c:pt idx="8">
                  <c:v>268628</c:v>
                </c:pt>
                <c:pt idx="9">
                  <c:v>265634</c:v>
                </c:pt>
                <c:pt idx="10">
                  <c:v>269790</c:v>
                </c:pt>
                <c:pt idx="11">
                  <c:v>275448</c:v>
                </c:pt>
                <c:pt idx="12">
                  <c:v>265889</c:v>
                </c:pt>
                <c:pt idx="13">
                  <c:v>262219</c:v>
                </c:pt>
                <c:pt idx="14">
                  <c:v>273615</c:v>
                </c:pt>
                <c:pt idx="15">
                  <c:v>287242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6302472"/>
        <c:axId val="596308704"/>
      </c:barChart>
      <c:lineChart>
        <c:grouping val="standard"/>
        <c:varyColors val="0"/>
        <c:ser>
          <c:idx val="3"/>
          <c:order val="1"/>
          <c:tx>
            <c:strRef>
              <c:f>'DATA(高齢無職)'!$E$3</c:f>
              <c:strCache>
                <c:ptCount val="1"/>
                <c:pt idx="0">
                  <c:v>不足分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2225">
                <a:solidFill>
                  <a:schemeClr val="bg2">
                    <a:lumMod val="75000"/>
                    <a:alpha val="99000"/>
                  </a:schemeClr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7.3881667165998227E-2"/>
                  <c:y val="-3.4995625546806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A-42C4-952A-DCD5A94A8FC7}"/>
                </c:ext>
              </c:extLst>
            </c:dLbl>
            <c:dLbl>
              <c:idx val="7"/>
              <c:layout>
                <c:manualLayout>
                  <c:x val="-5.2385401777568182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A-42C4-952A-DCD5A94A8FC7}"/>
                </c:ext>
              </c:extLst>
            </c:dLbl>
            <c:dLbl>
              <c:idx val="8"/>
              <c:layout>
                <c:manualLayout>
                  <c:x val="-2.2450886476100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A-42C4-952A-DCD5A94A8FC7}"/>
                </c:ext>
              </c:extLst>
            </c:dLbl>
            <c:dLbl>
              <c:idx val="9"/>
              <c:layout>
                <c:manualLayout>
                  <c:x val="-5.9869030602934956E-2"/>
                  <c:y val="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A-42C4-952A-DCD5A94A8FC7}"/>
                </c:ext>
              </c:extLst>
            </c:dLbl>
            <c:dLbl>
              <c:idx val="10"/>
              <c:layout>
                <c:manualLayout>
                  <c:x val="-4.7396315893990175E-2"/>
                  <c:y val="-3.8204393505253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6A-42C4-952A-DCD5A94A8FC7}"/>
                </c:ext>
              </c:extLst>
            </c:dLbl>
            <c:dLbl>
              <c:idx val="11"/>
              <c:layout>
                <c:manualLayout>
                  <c:x val="-3.2429058243256433E-2"/>
                  <c:y val="-4.58452722063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A-42C4-952A-DCD5A94A8FC7}"/>
                </c:ext>
              </c:extLst>
            </c:dLbl>
            <c:dLbl>
              <c:idx val="12"/>
              <c:layout>
                <c:manualLayout>
                  <c:x val="-5.2385401777568084E-2"/>
                  <c:y val="-6.1127029608404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6A-42C4-952A-DCD5A94A8FC7}"/>
                </c:ext>
              </c:extLst>
            </c:dLbl>
            <c:dLbl>
              <c:idx val="13"/>
              <c:layout>
                <c:manualLayout>
                  <c:x val="-5.0405035740893549E-2"/>
                  <c:y val="-6.564102564102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E-4497-9C50-27104A24F90C}"/>
                </c:ext>
              </c:extLst>
            </c:dLbl>
            <c:dLbl>
              <c:idx val="14"/>
              <c:layout>
                <c:manualLayout>
                  <c:x val="-4.3204316349337503E-2"/>
                  <c:y val="-4.9230769230769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7E-4497-9C50-27104A24F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'DATA(高齢無職)'!$A$12:$A$27</c:f>
              <c:strCache>
                <c:ptCount val="16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  <c:pt idx="13">
                  <c:v>2021年</c:v>
                </c:pt>
                <c:pt idx="14">
                  <c:v>2022年</c:v>
                </c:pt>
                <c:pt idx="15">
                  <c:v>2023年</c:v>
                </c:pt>
              </c:strCache>
            </c:strRef>
          </c:cat>
          <c:val>
            <c:numRef>
              <c:f>'DATA(高齢無職)'!$E$12:$E$27</c:f>
              <c:numCache>
                <c:formatCode>#,##0</c:formatCode>
                <c:ptCount val="16"/>
                <c:pt idx="0">
                  <c:v>60623</c:v>
                </c:pt>
                <c:pt idx="1">
                  <c:v>54225</c:v>
                </c:pt>
                <c:pt idx="2">
                  <c:v>58485</c:v>
                </c:pt>
                <c:pt idx="3">
                  <c:v>52818</c:v>
                </c:pt>
                <c:pt idx="4">
                  <c:v>57026</c:v>
                </c:pt>
                <c:pt idx="5">
                  <c:v>65421</c:v>
                </c:pt>
                <c:pt idx="6">
                  <c:v>70868</c:v>
                </c:pt>
                <c:pt idx="7">
                  <c:v>67510</c:v>
                </c:pt>
                <c:pt idx="8">
                  <c:v>60517</c:v>
                </c:pt>
                <c:pt idx="9">
                  <c:v>61047</c:v>
                </c:pt>
                <c:pt idx="10">
                  <c:v>47455</c:v>
                </c:pt>
                <c:pt idx="11">
                  <c:v>32980</c:v>
                </c:pt>
                <c:pt idx="12">
                  <c:v>1200</c:v>
                </c:pt>
                <c:pt idx="13">
                  <c:v>16903</c:v>
                </c:pt>
                <c:pt idx="14">
                  <c:v>26233</c:v>
                </c:pt>
                <c:pt idx="15">
                  <c:v>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16840"/>
        <c:axId val="508122088"/>
      </c:lineChart>
      <c:catAx>
        <c:axId val="59630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8704"/>
        <c:crosses val="autoZero"/>
        <c:auto val="1"/>
        <c:lblAlgn val="ctr"/>
        <c:lblOffset val="100"/>
        <c:noMultiLvlLbl val="0"/>
      </c:catAx>
      <c:valAx>
        <c:axId val="5963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2472"/>
        <c:crosses val="autoZero"/>
        <c:crossBetween val="between"/>
      </c:valAx>
      <c:valAx>
        <c:axId val="50812208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116840"/>
        <c:crosses val="max"/>
        <c:crossBetween val="between"/>
      </c:valAx>
      <c:catAx>
        <c:axId val="508116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812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2015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'H27高齢無職 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'!$M$4:$N$4</c:f>
              <c:numCache>
                <c:formatCode>#,##0</c:formatCode>
                <c:ptCount val="2"/>
                <c:pt idx="1">
                  <c:v>177970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3-4C2E-98D6-A241F1DAF3BF}"/>
            </c:ext>
          </c:extLst>
        </c:ser>
        <c:ser>
          <c:idx val="1"/>
          <c:order val="1"/>
          <c:tx>
            <c:strRef>
              <c:f>'H27高齢無職 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'!$M$5:$N$5</c:f>
              <c:numCache>
                <c:formatCode>#,##0_);[Red]\(#,##0\)</c:formatCode>
                <c:ptCount val="2"/>
                <c:pt idx="1">
                  <c:v>33165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3-4C2E-98D6-A241F1DAF3BF}"/>
            </c:ext>
          </c:extLst>
        </c:ser>
        <c:ser>
          <c:idx val="2"/>
          <c:order val="2"/>
          <c:tx>
            <c:strRef>
              <c:f>'H27高齢無職 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'!$M$6:$N$6</c:f>
              <c:numCache>
                <c:formatCode>#,##0_);[Red]\(#,##0\)</c:formatCode>
                <c:ptCount val="2"/>
                <c:pt idx="1">
                  <c:v>67510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3-4C2E-98D6-A241F1DAF3BF}"/>
            </c:ext>
          </c:extLst>
        </c:ser>
        <c:ser>
          <c:idx val="3"/>
          <c:order val="3"/>
          <c:tx>
            <c:strRef>
              <c:f>'H27高齢無職 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'!$M$7:$N$7</c:f>
              <c:numCache>
                <c:formatCode>#,##0_);[Red]\(#,##0\)</c:formatCode>
                <c:ptCount val="2"/>
                <c:pt idx="0">
                  <c:v>30830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A3-4C2E-98D6-A241F1DAF3BF}"/>
            </c:ext>
          </c:extLst>
        </c:ser>
        <c:ser>
          <c:idx val="4"/>
          <c:order val="4"/>
          <c:tx>
            <c:strRef>
              <c:f>'H27高齢無職 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'!$M$8:$N$8</c:f>
              <c:numCache>
                <c:formatCode>General</c:formatCode>
                <c:ptCount val="2"/>
                <c:pt idx="0" formatCode="#,##0_);[Red]\(#,##0\)">
                  <c:v>66517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3-4C2E-98D6-A241F1DAF3BF}"/>
            </c:ext>
          </c:extLst>
        </c:ser>
        <c:ser>
          <c:idx val="5"/>
          <c:order val="5"/>
          <c:tx>
            <c:strRef>
              <c:f>'H27高齢無職 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'!$M$9:$N$9</c:f>
              <c:numCache>
                <c:formatCode>General</c:formatCode>
                <c:ptCount val="2"/>
                <c:pt idx="0" formatCode="#,##0_);[Red]\(#,##0\)">
                  <c:v>17140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3-4C2E-98D6-A241F1DAF3BF}"/>
            </c:ext>
          </c:extLst>
        </c:ser>
        <c:ser>
          <c:idx val="6"/>
          <c:order val="6"/>
          <c:tx>
            <c:strRef>
              <c:f>'H27高齢無職 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'!$M$10:$N$10</c:f>
              <c:numCache>
                <c:formatCode>General</c:formatCode>
                <c:ptCount val="2"/>
                <c:pt idx="0" formatCode="#,##0_);[Red]\(#,##0\)">
                  <c:v>22390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A3-4C2E-98D6-A241F1DAF3BF}"/>
            </c:ext>
          </c:extLst>
        </c:ser>
        <c:ser>
          <c:idx val="7"/>
          <c:order val="7"/>
          <c:tx>
            <c:strRef>
              <c:f>'H27高齢無職 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'!$M$11:$N$11</c:f>
              <c:numCache>
                <c:formatCode>General</c:formatCode>
                <c:ptCount val="2"/>
                <c:pt idx="0" formatCode="#,##0_);[Red]\(#,##0\)">
                  <c:v>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A3-4C2E-98D6-A241F1DAF3BF}"/>
            </c:ext>
          </c:extLst>
        </c:ser>
        <c:ser>
          <c:idx val="8"/>
          <c:order val="8"/>
          <c:tx>
            <c:strRef>
              <c:f>'H27高齢無職 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'!$M$12:$N$12</c:f>
              <c:numCache>
                <c:formatCode>General</c:formatCode>
                <c:ptCount val="2"/>
                <c:pt idx="0" formatCode="#,##0_);[Red]\(#,##0\)">
                  <c:v>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3-4C2E-98D6-A241F1DAF3BF}"/>
            </c:ext>
          </c:extLst>
        </c:ser>
        <c:ser>
          <c:idx val="9"/>
          <c:order val="9"/>
          <c:tx>
            <c:strRef>
              <c:f>'H27高齢無職 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'!$M$13:$N$13</c:f>
              <c:numCache>
                <c:formatCode>General</c:formatCode>
                <c:ptCount val="2"/>
                <c:pt idx="0" formatCode="#,##0_);[Red]\(#,##0\)">
                  <c:v>15027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A3-4C2E-98D6-A241F1DAF3BF}"/>
            </c:ext>
          </c:extLst>
        </c:ser>
        <c:ser>
          <c:idx val="10"/>
          <c:order val="10"/>
          <c:tx>
            <c:strRef>
              <c:f>'H27高齢無職 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'!$M$14:$N$14</c:f>
              <c:numCache>
                <c:formatCode>General</c:formatCode>
                <c:ptCount val="2"/>
                <c:pt idx="0" formatCode="#,##0_);[Red]\(#,##0\)">
                  <c:v>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A3-4C2E-98D6-A241F1DAF3BF}"/>
            </c:ext>
          </c:extLst>
        </c:ser>
        <c:ser>
          <c:idx val="11"/>
          <c:order val="11"/>
          <c:tx>
            <c:strRef>
              <c:f>'H27高齢無職 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'!$M$15:$N$15</c:f>
              <c:numCache>
                <c:formatCode>General</c:formatCode>
                <c:ptCount val="2"/>
                <c:pt idx="0" formatCode="#,##0_);[Red]\(#,##0\)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A3-4C2E-98D6-A241F1DAF3BF}"/>
            </c:ext>
          </c:extLst>
        </c:ser>
        <c:ser>
          <c:idx val="12"/>
          <c:order val="12"/>
          <c:tx>
            <c:strRef>
              <c:f>'H27高齢無職 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'!$M$16:$N$16</c:f>
              <c:numCache>
                <c:formatCode>General</c:formatCode>
                <c:ptCount val="2"/>
                <c:pt idx="0" formatCode="#,##0_);[Red]\(#,##0\)">
                  <c:v>25405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3-4C2E-98D6-A241F1DAF3BF}"/>
            </c:ext>
          </c:extLst>
        </c:ser>
        <c:ser>
          <c:idx val="13"/>
          <c:order val="13"/>
          <c:tx>
            <c:strRef>
              <c:f>'H27高齢無職 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'!$M$17:$N$17</c:f>
              <c:numCache>
                <c:formatCode>General</c:formatCode>
                <c:ptCount val="2"/>
                <c:pt idx="0" formatCode="#,##0_);[Red]\(#,##0\)">
                  <c:v>26445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7A3-4C2E-98D6-A241F1DAF3BF}"/>
            </c:ext>
          </c:extLst>
        </c:ser>
        <c:ser>
          <c:idx val="14"/>
          <c:order val="14"/>
          <c:tx>
            <c:strRef>
              <c:f>'H27高齢無職 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'!$M$18:$N$18</c:f>
              <c:numCache>
                <c:formatCode>General</c:formatCode>
                <c:ptCount val="2"/>
                <c:pt idx="0" formatCode="#,##0">
                  <c:v>29206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7A3-4C2E-98D6-A241F1DA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H26高齢無職!$L$4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H26高齢無職!$M$4:$N$4</c:f>
              <c:numCache>
                <c:formatCode>#,##0</c:formatCode>
                <c:ptCount val="2"/>
                <c:pt idx="1">
                  <c:v>173371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C-4C7C-880D-791B083DD6AF}"/>
            </c:ext>
          </c:extLst>
        </c:ser>
        <c:ser>
          <c:idx val="1"/>
          <c:order val="1"/>
          <c:tx>
            <c:strRef>
              <c:f>H26高齢無職!$L$5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H26高齢無職!$M$5:$N$5</c:f>
              <c:numCache>
                <c:formatCode>#,##0_);[Red]\(#,##0\)</c:formatCode>
                <c:ptCount val="2"/>
                <c:pt idx="1">
                  <c:v>33621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C-4C7C-880D-791B083DD6AF}"/>
            </c:ext>
          </c:extLst>
        </c:ser>
        <c:ser>
          <c:idx val="2"/>
          <c:order val="2"/>
          <c:tx>
            <c:strRef>
              <c:f>H26高齢無職!$L$6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H26高齢無職!$M$6:$N$6</c:f>
              <c:numCache>
                <c:formatCode>#,##0_);[Red]\(#,##0\)</c:formatCode>
                <c:ptCount val="2"/>
                <c:pt idx="1">
                  <c:v>70868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C-4C7C-880D-791B083DD6AF}"/>
            </c:ext>
          </c:extLst>
        </c:ser>
        <c:ser>
          <c:idx val="3"/>
          <c:order val="3"/>
          <c:tx>
            <c:strRef>
              <c:f>H26高齢無職!$L$7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H26高齢無職!$M$7:$N$7</c:f>
              <c:numCache>
                <c:formatCode>#,##0_);[Red]\(#,##0\)</c:formatCode>
                <c:ptCount val="2"/>
                <c:pt idx="0">
                  <c:v>30609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C-4C7C-880D-791B083DD6AF}"/>
            </c:ext>
          </c:extLst>
        </c:ser>
        <c:ser>
          <c:idx val="4"/>
          <c:order val="4"/>
          <c:tx>
            <c:strRef>
              <c:f>H26高齢無職!$L$8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H26高齢無職!$M$8:$N$8</c:f>
              <c:numCache>
                <c:formatCode>General</c:formatCode>
                <c:ptCount val="2"/>
                <c:pt idx="0" formatCode="#,##0_);[Red]\(#,##0\)">
                  <c:v>65439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3C-4C7C-880D-791B083DD6AF}"/>
            </c:ext>
          </c:extLst>
        </c:ser>
        <c:ser>
          <c:idx val="5"/>
          <c:order val="5"/>
          <c:tx>
            <c:strRef>
              <c:f>H26高齢無職!$L$9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H26高齢無職!$M$9:$N$9</c:f>
              <c:numCache>
                <c:formatCode>General</c:formatCode>
                <c:ptCount val="2"/>
                <c:pt idx="0" formatCode="#,##0_);[Red]\(#,##0\)">
                  <c:v>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3C-4C7C-880D-791B083DD6AF}"/>
            </c:ext>
          </c:extLst>
        </c:ser>
        <c:ser>
          <c:idx val="6"/>
          <c:order val="6"/>
          <c:tx>
            <c:strRef>
              <c:f>H26高齢無職!$L$10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H26高齢無職!$M$10:$N$10</c:f>
              <c:numCache>
                <c:formatCode>General</c:formatCode>
                <c:ptCount val="2"/>
                <c:pt idx="0" formatCode="#,##0_);[Red]\(#,##0\)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3C-4C7C-880D-791B083DD6AF}"/>
            </c:ext>
          </c:extLst>
        </c:ser>
        <c:ser>
          <c:idx val="7"/>
          <c:order val="7"/>
          <c:tx>
            <c:strRef>
              <c:f>H26高齢無職!$L$11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H26高齢無職!$M$11:$N$11</c:f>
              <c:numCache>
                <c:formatCode>General</c:formatCode>
                <c:ptCount val="2"/>
                <c:pt idx="0" formatCode="#,##0_);[Red]\(#,##0\)">
                  <c:v>10087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3C-4C7C-880D-791B083DD6AF}"/>
            </c:ext>
          </c:extLst>
        </c:ser>
        <c:ser>
          <c:idx val="8"/>
          <c:order val="8"/>
          <c:tx>
            <c:strRef>
              <c:f>H26高齢無職!$L$12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H26高齢無職!$M$12:$N$12</c:f>
              <c:numCache>
                <c:formatCode>General</c:formatCode>
                <c:ptCount val="2"/>
                <c:pt idx="0" formatCode="#,##0_);[Red]\(#,##0\)">
                  <c:v>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3C-4C7C-880D-791B083DD6AF}"/>
            </c:ext>
          </c:extLst>
        </c:ser>
        <c:ser>
          <c:idx val="9"/>
          <c:order val="9"/>
          <c:tx>
            <c:strRef>
              <c:f>H26高齢無職!$L$13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H26高齢無職!$M$13:$N$13</c:f>
              <c:numCache>
                <c:formatCode>General</c:formatCode>
                <c:ptCount val="2"/>
                <c:pt idx="0" formatCode="#,##0_);[Red]\(#,##0\)">
                  <c:v>14870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3C-4C7C-880D-791B083DD6AF}"/>
            </c:ext>
          </c:extLst>
        </c:ser>
        <c:ser>
          <c:idx val="10"/>
          <c:order val="10"/>
          <c:tx>
            <c:strRef>
              <c:f>H26高齢無職!$L$14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H26高齢無職!$M$14:$N$14</c:f>
              <c:numCache>
                <c:formatCode>General</c:formatCode>
                <c:ptCount val="2"/>
                <c:pt idx="0" formatCode="#,##0_);[Red]\(#,##0\)">
                  <c:v>28904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3C-4C7C-880D-791B083DD6AF}"/>
            </c:ext>
          </c:extLst>
        </c:ser>
        <c:ser>
          <c:idx val="11"/>
          <c:order val="11"/>
          <c:tx>
            <c:strRef>
              <c:f>H26高齢無職!$L$15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H26高齢無職!$M$15:$N$15</c:f>
              <c:numCache>
                <c:formatCode>General</c:formatCode>
                <c:ptCount val="2"/>
                <c:pt idx="0" formatCode="#,##0_);[Red]\(#,##0\)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3C-4C7C-880D-791B083DD6AF}"/>
            </c:ext>
          </c:extLst>
        </c:ser>
        <c:ser>
          <c:idx val="12"/>
          <c:order val="12"/>
          <c:tx>
            <c:strRef>
              <c:f>H26高齢無職!$L$16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H26高齢無職!$M$16:$N$16</c:f>
              <c:numCache>
                <c:formatCode>General</c:formatCode>
                <c:ptCount val="2"/>
                <c:pt idx="0" formatCode="#,##0_);[Red]\(#,##0\)">
                  <c:v>26360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63C-4C7C-880D-791B083DD6AF}"/>
            </c:ext>
          </c:extLst>
        </c:ser>
        <c:ser>
          <c:idx val="13"/>
          <c:order val="13"/>
          <c:tx>
            <c:strRef>
              <c:f>H26高齢無職!$L$17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H26高齢無職!$M$17:$N$17</c:f>
              <c:numCache>
                <c:formatCode>General</c:formatCode>
                <c:ptCount val="2"/>
                <c:pt idx="0" formatCode="#,##0_);[Red]\(#,##0\)">
                  <c:v>25232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63C-4C7C-880D-791B083DD6AF}"/>
            </c:ext>
          </c:extLst>
        </c:ser>
        <c:ser>
          <c:idx val="14"/>
          <c:order val="14"/>
          <c:tx>
            <c:strRef>
              <c:f>H26高齢無職!$L$18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H26高齢無職!$M$18:$N$18</c:f>
              <c:numCache>
                <c:formatCode>General</c:formatCode>
                <c:ptCount val="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63C-4C7C-880D-791B08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H25高齢無職!$L$4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H25高齢無職!$M$4:$N$4</c:f>
              <c:numCache>
                <c:formatCode>#,##0</c:formatCode>
                <c:ptCount val="2"/>
                <c:pt idx="1">
                  <c:v>184489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3-4A76-B188-BD7D39D9A109}"/>
            </c:ext>
          </c:extLst>
        </c:ser>
        <c:ser>
          <c:idx val="1"/>
          <c:order val="1"/>
          <c:tx>
            <c:strRef>
              <c:f>H25高齢無職!$L$5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H25高齢無職!$M$5:$N$5</c:f>
              <c:numCache>
                <c:formatCode>#,##0_);[Red]\(#,##0\)</c:formatCode>
                <c:ptCount val="2"/>
                <c:pt idx="1">
                  <c:v>30385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3-4A76-B188-BD7D39D9A109}"/>
            </c:ext>
          </c:extLst>
        </c:ser>
        <c:ser>
          <c:idx val="2"/>
          <c:order val="2"/>
          <c:tx>
            <c:strRef>
              <c:f>H25高齢無職!$L$6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H25高齢無職!$M$6:$N$6</c:f>
              <c:numCache>
                <c:formatCode>#,##0_);[Red]\(#,##0\)</c:formatCode>
                <c:ptCount val="2"/>
                <c:pt idx="1">
                  <c:v>65421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A76-B188-BD7D39D9A109}"/>
            </c:ext>
          </c:extLst>
        </c:ser>
        <c:ser>
          <c:idx val="3"/>
          <c:order val="3"/>
          <c:tx>
            <c:strRef>
              <c:f>H25高齢無職!$L$7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H25高齢無職!$M$7:$N$7</c:f>
              <c:numCache>
                <c:formatCode>#,##0_);[Red]\(#,##0\)</c:formatCode>
                <c:ptCount val="2"/>
                <c:pt idx="0">
                  <c:v>30762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3-4A76-B188-BD7D39D9A109}"/>
            </c:ext>
          </c:extLst>
        </c:ser>
        <c:ser>
          <c:idx val="4"/>
          <c:order val="4"/>
          <c:tx>
            <c:strRef>
              <c:f>H25高齢無職!$L$8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H25高齢無職!$M$8:$N$8</c:f>
              <c:numCache>
                <c:formatCode>General</c:formatCode>
                <c:ptCount val="2"/>
                <c:pt idx="0" formatCode="#,##0_);[Red]\(#,##0\)">
                  <c:v>64193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53-4A76-B188-BD7D39D9A109}"/>
            </c:ext>
          </c:extLst>
        </c:ser>
        <c:ser>
          <c:idx val="5"/>
          <c:order val="5"/>
          <c:tx>
            <c:strRef>
              <c:f>H25高齢無職!$L$9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H25高齢無職!$M$9:$N$9</c:f>
              <c:numCache>
                <c:formatCode>General</c:formatCode>
                <c:ptCount val="2"/>
                <c:pt idx="0" formatCode="#,##0_);[Red]\(#,##0\)">
                  <c:v>17055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53-4A76-B188-BD7D39D9A109}"/>
            </c:ext>
          </c:extLst>
        </c:ser>
        <c:ser>
          <c:idx val="6"/>
          <c:order val="6"/>
          <c:tx>
            <c:strRef>
              <c:f>H25高齢無職!$L$10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H25高齢無職!$M$10:$N$10</c:f>
              <c:numCache>
                <c:formatCode>General</c:formatCode>
                <c:ptCount val="2"/>
                <c:pt idx="0" formatCode="#,##0_);[Red]\(#,##0\)">
                  <c:v>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53-4A76-B188-BD7D39D9A109}"/>
            </c:ext>
          </c:extLst>
        </c:ser>
        <c:ser>
          <c:idx val="7"/>
          <c:order val="7"/>
          <c:tx>
            <c:strRef>
              <c:f>H25高齢無職!$L$11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H25高齢無職!$M$11:$N$11</c:f>
              <c:numCache>
                <c:formatCode>General</c:formatCode>
                <c:ptCount val="2"/>
                <c:pt idx="0" formatCode="#,##0_);[Red]\(#,##0\)">
                  <c:v>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53-4A76-B188-BD7D39D9A109}"/>
            </c:ext>
          </c:extLst>
        </c:ser>
        <c:ser>
          <c:idx val="8"/>
          <c:order val="8"/>
          <c:tx>
            <c:strRef>
              <c:f>H25高齢無職!$L$12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H25高齢無職!$M$12:$N$12</c:f>
              <c:numCache>
                <c:formatCode>General</c:formatCode>
                <c:ptCount val="2"/>
                <c:pt idx="0" formatCode="#,##0_);[Red]\(#,##0\)">
                  <c:v>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53-4A76-B188-BD7D39D9A109}"/>
            </c:ext>
          </c:extLst>
        </c:ser>
        <c:ser>
          <c:idx val="9"/>
          <c:order val="9"/>
          <c:tx>
            <c:strRef>
              <c:f>H25高齢無職!$L$13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H25高齢無職!$M$13:$N$13</c:f>
              <c:numCache>
                <c:formatCode>General</c:formatCode>
                <c:ptCount val="2"/>
                <c:pt idx="0" formatCode="#,##0_);[Red]\(#,##0\)">
                  <c:v>14934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53-4A76-B188-BD7D39D9A109}"/>
            </c:ext>
          </c:extLst>
        </c:ser>
        <c:ser>
          <c:idx val="10"/>
          <c:order val="10"/>
          <c:tx>
            <c:strRef>
              <c:f>H25高齢無職!$L$14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H25高齢無職!$M$14:$N$14</c:f>
              <c:numCache>
                <c:formatCode>General</c:formatCode>
                <c:ptCount val="2"/>
                <c:pt idx="0" formatCode="#,##0_);[Red]\(#,##0\)">
                  <c:v>27708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853-4A76-B188-BD7D39D9A109}"/>
            </c:ext>
          </c:extLst>
        </c:ser>
        <c:ser>
          <c:idx val="11"/>
          <c:order val="11"/>
          <c:tx>
            <c:strRef>
              <c:f>H25高齢無職!$L$15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H25高齢無職!$M$15:$N$15</c:f>
              <c:numCache>
                <c:formatCode>General</c:formatCode>
                <c:ptCount val="2"/>
                <c:pt idx="0" formatCode="#,##0_);[Red]\(#,##0\)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53-4A76-B188-BD7D39D9A109}"/>
            </c:ext>
          </c:extLst>
        </c:ser>
        <c:ser>
          <c:idx val="12"/>
          <c:order val="12"/>
          <c:tx>
            <c:strRef>
              <c:f>H25高齢無職!$L$16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H25高齢無職!$M$16:$N$16</c:f>
              <c:numCache>
                <c:formatCode>General</c:formatCode>
                <c:ptCount val="2"/>
                <c:pt idx="0" formatCode="#,##0_);[Red]\(#,##0\)">
                  <c:v>25996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853-4A76-B188-BD7D39D9A109}"/>
            </c:ext>
          </c:extLst>
        </c:ser>
        <c:ser>
          <c:idx val="13"/>
          <c:order val="13"/>
          <c:tx>
            <c:strRef>
              <c:f>H25高齢無職!$L$17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H25高齢無職!$M$17:$N$17</c:f>
              <c:numCache>
                <c:formatCode>General</c:formatCode>
                <c:ptCount val="2"/>
                <c:pt idx="0" formatCode="#,##0_);[Red]\(#,##0\)">
                  <c:v>27678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53-4A76-B188-BD7D39D9A109}"/>
            </c:ext>
          </c:extLst>
        </c:ser>
        <c:ser>
          <c:idx val="14"/>
          <c:order val="14"/>
          <c:tx>
            <c:strRef>
              <c:f>H25高齢無職!$L$18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H25高齢無職!$M$18:$N$18</c:f>
              <c:numCache>
                <c:formatCode>General</c:formatCode>
                <c:ptCount val="2"/>
                <c:pt idx="0" formatCode="#,##0">
                  <c:v>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3-4A76-B188-BD7D39D9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'!$M$4:$N$4</c:f>
              <c:numCache>
                <c:formatCode>#,##0</c:formatCode>
                <c:ptCount val="2"/>
                <c:pt idx="1">
                  <c:v>183769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D-4DA2-BC83-E8B509DA5BE2}"/>
            </c:ext>
          </c:extLst>
        </c:ser>
        <c:ser>
          <c:idx val="1"/>
          <c:order val="1"/>
          <c:tx>
            <c:strRef>
              <c:f>'H24高齢無職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'!$M$5:$N$5</c:f>
              <c:numCache>
                <c:formatCode>#,##0_);[Red]\(#,##0\)</c:formatCode>
                <c:ptCount val="2"/>
                <c:pt idx="1">
                  <c:v>31786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D-4DA2-BC83-E8B509DA5BE2}"/>
            </c:ext>
          </c:extLst>
        </c:ser>
        <c:ser>
          <c:idx val="2"/>
          <c:order val="2"/>
          <c:tx>
            <c:strRef>
              <c:f>'H24高齢無職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'!$M$6:$N$6</c:f>
              <c:numCache>
                <c:formatCode>#,##0_);[Red]\(#,##0\)</c:formatCode>
                <c:ptCount val="2"/>
                <c:pt idx="1">
                  <c:v>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D-4DA2-BC83-E8B509DA5BE2}"/>
            </c:ext>
          </c:extLst>
        </c:ser>
        <c:ser>
          <c:idx val="3"/>
          <c:order val="3"/>
          <c:tx>
            <c:strRef>
              <c:f>'H24高齢無職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'!$M$7:$N$7</c:f>
              <c:numCache>
                <c:formatCode>#,##0_);[Red]\(#,##0\)</c:formatCode>
                <c:ptCount val="2"/>
                <c:pt idx="0">
                  <c:v>30443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D-4DA2-BC83-E8B509DA5BE2}"/>
            </c:ext>
          </c:extLst>
        </c:ser>
        <c:ser>
          <c:idx val="4"/>
          <c:order val="4"/>
          <c:tx>
            <c:strRef>
              <c:f>'H24高齢無職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'!$M$8:$N$8</c:f>
              <c:numCache>
                <c:formatCode>General</c:formatCode>
                <c:ptCount val="2"/>
                <c:pt idx="0" formatCode="#,##0_);[Red]\(#,##0\)">
                  <c:v>62450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4D-4DA2-BC83-E8B509DA5BE2}"/>
            </c:ext>
          </c:extLst>
        </c:ser>
        <c:ser>
          <c:idx val="5"/>
          <c:order val="5"/>
          <c:tx>
            <c:strRef>
              <c:f>'H24高齢無職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'!$M$9:$N$9</c:f>
              <c:numCache>
                <c:formatCode>General</c:formatCode>
                <c:ptCount val="2"/>
                <c:pt idx="0" formatCode="#,##0_);[Red]\(#,##0\)">
                  <c:v>15320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4D-4DA2-BC83-E8B509DA5BE2}"/>
            </c:ext>
          </c:extLst>
        </c:ser>
        <c:ser>
          <c:idx val="6"/>
          <c:order val="6"/>
          <c:tx>
            <c:strRef>
              <c:f>'H24高齢無職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'!$M$10:$N$10</c:f>
              <c:numCache>
                <c:formatCode>General</c:formatCode>
                <c:ptCount val="2"/>
                <c:pt idx="0" formatCode="#,##0_);[Red]\(#,##0\)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D-4DA2-BC83-E8B509DA5BE2}"/>
            </c:ext>
          </c:extLst>
        </c:ser>
        <c:ser>
          <c:idx val="7"/>
          <c:order val="7"/>
          <c:tx>
            <c:strRef>
              <c:f>'H24高齢無職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'!$M$11:$N$11</c:f>
              <c:numCache>
                <c:formatCode>General</c:formatCode>
                <c:ptCount val="2"/>
                <c:pt idx="0" formatCode="#,##0_);[Red]\(#,##0\)">
                  <c:v>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4D-4DA2-BC83-E8B509DA5BE2}"/>
            </c:ext>
          </c:extLst>
        </c:ser>
        <c:ser>
          <c:idx val="8"/>
          <c:order val="8"/>
          <c:tx>
            <c:strRef>
              <c:f>'H24高齢無職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'!$M$12:$N$12</c:f>
              <c:numCache>
                <c:formatCode>General</c:formatCode>
                <c:ptCount val="2"/>
                <c:pt idx="0" formatCode="#,##0_);[Red]\(#,##0\)">
                  <c:v>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4D-4DA2-BC83-E8B509DA5BE2}"/>
            </c:ext>
          </c:extLst>
        </c:ser>
        <c:ser>
          <c:idx val="9"/>
          <c:order val="9"/>
          <c:tx>
            <c:strRef>
              <c:f>'H24高齢無職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'!$M$13:$N$13</c:f>
              <c:numCache>
                <c:formatCode>General</c:formatCode>
                <c:ptCount val="2"/>
                <c:pt idx="0" formatCode="#,##0_);[Red]\(#,##0\)">
                  <c:v>14653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4D-4DA2-BC83-E8B509DA5BE2}"/>
            </c:ext>
          </c:extLst>
        </c:ser>
        <c:ser>
          <c:idx val="10"/>
          <c:order val="10"/>
          <c:tx>
            <c:strRef>
              <c:f>'H24高齢無職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'!$M$14:$N$14</c:f>
              <c:numCache>
                <c:formatCode>General</c:formatCode>
                <c:ptCount val="2"/>
                <c:pt idx="0" formatCode="#,##0_);[Red]\(#,##0\)">
                  <c:v>27415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4D-4DA2-BC83-E8B509DA5BE2}"/>
            </c:ext>
          </c:extLst>
        </c:ser>
        <c:ser>
          <c:idx val="11"/>
          <c:order val="11"/>
          <c:tx>
            <c:strRef>
              <c:f>'H24高齢無職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'!$M$15:$N$15</c:f>
              <c:numCache>
                <c:formatCode>General</c:formatCode>
                <c:ptCount val="2"/>
                <c:pt idx="0" formatCode="#,##0_);[Red]\(#,##0\)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54D-4DA2-BC83-E8B509DA5BE2}"/>
            </c:ext>
          </c:extLst>
        </c:ser>
        <c:ser>
          <c:idx val="12"/>
          <c:order val="12"/>
          <c:tx>
            <c:strRef>
              <c:f>'H24高齢無職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'!$M$16:$N$16</c:f>
              <c:numCache>
                <c:formatCode>General</c:formatCode>
                <c:ptCount val="2"/>
                <c:pt idx="0" formatCode="#,##0_);[Red]\(#,##0\)">
                  <c:v>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54D-4DA2-BC83-E8B509DA5BE2}"/>
            </c:ext>
          </c:extLst>
        </c:ser>
        <c:ser>
          <c:idx val="13"/>
          <c:order val="13"/>
          <c:tx>
            <c:strRef>
              <c:f>'H24高齢無職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'!$M$17:$N$17</c:f>
              <c:numCache>
                <c:formatCode>General</c:formatCode>
                <c:ptCount val="2"/>
                <c:pt idx="0" formatCode="#,##0_);[Red]\(#,##0\)">
                  <c:v>27464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4D-4DA2-BC83-E8B509DA5BE2}"/>
            </c:ext>
          </c:extLst>
        </c:ser>
        <c:ser>
          <c:idx val="14"/>
          <c:order val="14"/>
          <c:tx>
            <c:strRef>
              <c:f>'H24高齢無職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'!$M$18:$N$18</c:f>
              <c:numCache>
                <c:formatCode>General</c:formatCode>
                <c:ptCount val="2"/>
                <c:pt idx="0" formatCode="#,##0">
                  <c:v>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54D-4DA2-BC83-E8B509DA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H23高齢無職!$L$4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H23高齢無職!$M$4:$N$4</c:f>
              <c:numCache>
                <c:formatCode>#,##0</c:formatCode>
                <c:ptCount val="2"/>
                <c:pt idx="1">
                  <c:v>186863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A-4F34-A4E8-4E9EAE17B527}"/>
            </c:ext>
          </c:extLst>
        </c:ser>
        <c:ser>
          <c:idx val="1"/>
          <c:order val="1"/>
          <c:tx>
            <c:strRef>
              <c:f>H23高齢無職!$L$5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H23高齢無職!$M$5:$N$5</c:f>
              <c:numCache>
                <c:formatCode>#,##0_);[Red]\(#,##0\)</c:formatCode>
                <c:ptCount val="2"/>
                <c:pt idx="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A-4F34-A4E8-4E9EAE17B527}"/>
            </c:ext>
          </c:extLst>
        </c:ser>
        <c:ser>
          <c:idx val="2"/>
          <c:order val="2"/>
          <c:tx>
            <c:strRef>
              <c:f>H23高齢無職!$L$6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H23高齢無職!$M$6:$N$6</c:f>
              <c:numCache>
                <c:formatCode>#,##0_);[Red]\(#,##0\)</c:formatCode>
                <c:ptCount val="2"/>
                <c:pt idx="1">
                  <c:v>52818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F34-A4E8-4E9EAE17B527}"/>
            </c:ext>
          </c:extLst>
        </c:ser>
        <c:ser>
          <c:idx val="3"/>
          <c:order val="3"/>
          <c:tx>
            <c:strRef>
              <c:f>H23高齢無職!$L$7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H23高齢無職!$M$7:$N$7</c:f>
              <c:numCache>
                <c:formatCode>#,##0_);[Red]\(#,##0\)</c:formatCode>
                <c:ptCount val="2"/>
                <c:pt idx="0">
                  <c:v>30568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8A-4F34-A4E8-4E9EAE17B527}"/>
            </c:ext>
          </c:extLst>
        </c:ser>
        <c:ser>
          <c:idx val="4"/>
          <c:order val="4"/>
          <c:tx>
            <c:strRef>
              <c:f>H23高齢無職!$L$8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H23高齢無職!$M$8:$N$8</c:f>
              <c:numCache>
                <c:formatCode>General</c:formatCode>
                <c:ptCount val="2"/>
                <c:pt idx="0" formatCode="#,##0_);[Red]\(#,##0\)">
                  <c:v>62496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8A-4F34-A4E8-4E9EAE17B527}"/>
            </c:ext>
          </c:extLst>
        </c:ser>
        <c:ser>
          <c:idx val="5"/>
          <c:order val="5"/>
          <c:tx>
            <c:strRef>
              <c:f>H23高齢無職!$L$9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H23高齢無職!$M$9:$N$9</c:f>
              <c:numCache>
                <c:formatCode>General</c:formatCode>
                <c:ptCount val="2"/>
                <c:pt idx="0" formatCode="#,##0_);[Red]\(#,##0\)">
                  <c:v>16243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8A-4F34-A4E8-4E9EAE17B527}"/>
            </c:ext>
          </c:extLst>
        </c:ser>
        <c:ser>
          <c:idx val="6"/>
          <c:order val="6"/>
          <c:tx>
            <c:strRef>
              <c:f>H23高齢無職!$L$10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H23高齢無職!$M$10:$N$10</c:f>
              <c:numCache>
                <c:formatCode>General</c:formatCode>
                <c:ptCount val="2"/>
                <c:pt idx="0" formatCode="#,##0_);[Red]\(#,##0\)">
                  <c:v>20877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8A-4F34-A4E8-4E9EAE17B527}"/>
            </c:ext>
          </c:extLst>
        </c:ser>
        <c:ser>
          <c:idx val="7"/>
          <c:order val="7"/>
          <c:tx>
            <c:strRef>
              <c:f>H23高齢無職!$L$11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H23高齢無職!$M$11:$N$11</c:f>
              <c:numCache>
                <c:formatCode>General</c:formatCode>
                <c:ptCount val="2"/>
                <c:pt idx="0" formatCode="#,##0_);[Red]\(#,##0\)">
                  <c:v>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8A-4F34-A4E8-4E9EAE17B527}"/>
            </c:ext>
          </c:extLst>
        </c:ser>
        <c:ser>
          <c:idx val="8"/>
          <c:order val="8"/>
          <c:tx>
            <c:strRef>
              <c:f>H23高齢無職!$L$12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H23高齢無職!$M$12:$N$12</c:f>
              <c:numCache>
                <c:formatCode>General</c:formatCode>
                <c:ptCount val="2"/>
                <c:pt idx="0" formatCode="#,##0_);[Red]\(#,##0\)">
                  <c:v>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28A-4F34-A4E8-4E9EAE17B527}"/>
            </c:ext>
          </c:extLst>
        </c:ser>
        <c:ser>
          <c:idx val="9"/>
          <c:order val="9"/>
          <c:tx>
            <c:strRef>
              <c:f>H23高齢無職!$L$13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H23高齢無職!$M$13:$N$13</c:f>
              <c:numCache>
                <c:formatCode>General</c:formatCode>
                <c:ptCount val="2"/>
                <c:pt idx="0" formatCode="#,##0_);[Red]\(#,##0\)">
                  <c:v>15144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8A-4F34-A4E8-4E9EAE17B527}"/>
            </c:ext>
          </c:extLst>
        </c:ser>
        <c:ser>
          <c:idx val="10"/>
          <c:order val="10"/>
          <c:tx>
            <c:strRef>
              <c:f>H23高齢無職!$L$14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H23高齢無職!$M$14:$N$14</c:f>
              <c:numCache>
                <c:formatCode>General</c:formatCode>
                <c:ptCount val="2"/>
                <c:pt idx="0" formatCode="#,##0_);[Red]\(#,##0\)">
                  <c:v>23358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28A-4F34-A4E8-4E9EAE17B527}"/>
            </c:ext>
          </c:extLst>
        </c:ser>
        <c:ser>
          <c:idx val="11"/>
          <c:order val="11"/>
          <c:tx>
            <c:strRef>
              <c:f>H23高齢無職!$L$15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H23高齢無職!$M$15:$N$15</c:f>
              <c:numCache>
                <c:formatCode>General</c:formatCode>
                <c:ptCount val="2"/>
                <c:pt idx="0" formatCode="#,##0_);[Red]\(#,##0\)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8A-4F34-A4E8-4E9EAE17B527}"/>
            </c:ext>
          </c:extLst>
        </c:ser>
        <c:ser>
          <c:idx val="12"/>
          <c:order val="12"/>
          <c:tx>
            <c:strRef>
              <c:f>H23高齢無職!$L$16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H23高齢無職!$M$16:$N$16</c:f>
              <c:numCache>
                <c:formatCode>General</c:formatCode>
                <c:ptCount val="2"/>
                <c:pt idx="0" formatCode="#,##0_);[Red]\(#,##0\)">
                  <c:v>26012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28A-4F34-A4E8-4E9EAE17B527}"/>
            </c:ext>
          </c:extLst>
        </c:ser>
        <c:ser>
          <c:idx val="13"/>
          <c:order val="13"/>
          <c:tx>
            <c:strRef>
              <c:f>H23高齢無職!$L$17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H23高齢無職!$M$17:$N$17</c:f>
              <c:numCache>
                <c:formatCode>General</c:formatCode>
                <c:ptCount val="2"/>
                <c:pt idx="0" formatCode="#,##0_);[Red]\(#,##0\)">
                  <c:v>28147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28A-4F34-A4E8-4E9EAE17B527}"/>
            </c:ext>
          </c:extLst>
        </c:ser>
        <c:ser>
          <c:idx val="14"/>
          <c:order val="14"/>
          <c:tx>
            <c:strRef>
              <c:f>H23高齢無職!$L$18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H23高齢無職!$M$18:$N$18</c:f>
              <c:numCache>
                <c:formatCode>General</c:formatCode>
                <c:ptCount val="2"/>
                <c:pt idx="0" formatCode="#,##0">
                  <c:v>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28A-4F34-A4E8-4E9EAE17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'!$M$4:$N$4</c:f>
              <c:numCache>
                <c:formatCode>#,##0</c:formatCode>
                <c:ptCount val="2"/>
                <c:pt idx="1">
                  <c:v>187592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C-43F3-AE31-E5E47D6F1502}"/>
            </c:ext>
          </c:extLst>
        </c:ser>
        <c:ser>
          <c:idx val="1"/>
          <c:order val="1"/>
          <c:tx>
            <c:strRef>
              <c:f>'H22高齢無職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'!$M$5:$N$5</c:f>
              <c:numCache>
                <c:formatCode>#,##0_);[Red]\(#,##0\)</c:formatCode>
                <c:ptCount val="2"/>
                <c:pt idx="1">
                  <c:v>30796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C-43F3-AE31-E5E47D6F1502}"/>
            </c:ext>
          </c:extLst>
        </c:ser>
        <c:ser>
          <c:idx val="2"/>
          <c:order val="2"/>
          <c:tx>
            <c:strRef>
              <c:f>'H22高齢無職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'!$M$6:$N$6</c:f>
              <c:numCache>
                <c:formatCode>#,##0_);[Red]\(#,##0\)</c:formatCode>
                <c:ptCount val="2"/>
                <c:pt idx="1">
                  <c:v>58485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C-43F3-AE31-E5E47D6F1502}"/>
            </c:ext>
          </c:extLst>
        </c:ser>
        <c:ser>
          <c:idx val="3"/>
          <c:order val="3"/>
          <c:tx>
            <c:strRef>
              <c:f>'H22高齢無職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'!$M$7:$N$7</c:f>
              <c:numCache>
                <c:formatCode>#,##0_);[Red]\(#,##0\)</c:formatCode>
                <c:ptCount val="2"/>
                <c:pt idx="0">
                  <c:v>31003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C-43F3-AE31-E5E47D6F1502}"/>
            </c:ext>
          </c:extLst>
        </c:ser>
        <c:ser>
          <c:idx val="4"/>
          <c:order val="4"/>
          <c:tx>
            <c:strRef>
              <c:f>'H22高齢無職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'!$M$8:$N$8</c:f>
              <c:numCache>
                <c:formatCode>General</c:formatCode>
                <c:ptCount val="2"/>
                <c:pt idx="0" formatCode="#,##0_);[Red]\(#,##0\)">
                  <c:v>62166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C-43F3-AE31-E5E47D6F1502}"/>
            </c:ext>
          </c:extLst>
        </c:ser>
        <c:ser>
          <c:idx val="5"/>
          <c:order val="5"/>
          <c:tx>
            <c:strRef>
              <c:f>'H22高齢無職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'!$M$9:$N$9</c:f>
              <c:numCache>
                <c:formatCode>General</c:formatCode>
                <c:ptCount val="2"/>
                <c:pt idx="0" formatCode="#,##0_);[Red]\(#,##0\)">
                  <c:v>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C-43F3-AE31-E5E47D6F1502}"/>
            </c:ext>
          </c:extLst>
        </c:ser>
        <c:ser>
          <c:idx val="6"/>
          <c:order val="6"/>
          <c:tx>
            <c:strRef>
              <c:f>'H22高齢無職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'!$M$10:$N$10</c:f>
              <c:numCache>
                <c:formatCode>General</c:formatCode>
                <c:ptCount val="2"/>
                <c:pt idx="0" formatCode="#,##0_);[Red]\(#,##0\)">
                  <c:v>20847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C-43F3-AE31-E5E47D6F1502}"/>
            </c:ext>
          </c:extLst>
        </c:ser>
        <c:ser>
          <c:idx val="7"/>
          <c:order val="7"/>
          <c:tx>
            <c:strRef>
              <c:f>'H22高齢無職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'!$M$11:$N$11</c:f>
              <c:numCache>
                <c:formatCode>General</c:formatCode>
                <c:ptCount val="2"/>
                <c:pt idx="0" formatCode="#,##0_);[Red]\(#,##0\)">
                  <c:v>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EC-43F3-AE31-E5E47D6F1502}"/>
            </c:ext>
          </c:extLst>
        </c:ser>
        <c:ser>
          <c:idx val="8"/>
          <c:order val="8"/>
          <c:tx>
            <c:strRef>
              <c:f>'H22高齢無職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'!$M$12:$N$12</c:f>
              <c:numCache>
                <c:formatCode>General</c:formatCode>
                <c:ptCount val="2"/>
                <c:pt idx="0" formatCode="#,##0_);[Red]\(#,##0\)">
                  <c:v>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EC-43F3-AE31-E5E47D6F1502}"/>
            </c:ext>
          </c:extLst>
        </c:ser>
        <c:ser>
          <c:idx val="9"/>
          <c:order val="9"/>
          <c:tx>
            <c:strRef>
              <c:f>'H22高齢無職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'!$M$13:$N$13</c:f>
              <c:numCache>
                <c:formatCode>General</c:formatCode>
                <c:ptCount val="2"/>
                <c:pt idx="0" formatCode="#,##0_);[Red]\(#,##0\)">
                  <c:v>14859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EC-43F3-AE31-E5E47D6F1502}"/>
            </c:ext>
          </c:extLst>
        </c:ser>
        <c:ser>
          <c:idx val="10"/>
          <c:order val="10"/>
          <c:tx>
            <c:strRef>
              <c:f>'H22高齢無職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'!$M$14:$N$14</c:f>
              <c:numCache>
                <c:formatCode>General</c:formatCode>
                <c:ptCount val="2"/>
                <c:pt idx="0" formatCode="#,##0_);[Red]\(#,##0\)">
                  <c:v>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C-43F3-AE31-E5E47D6F1502}"/>
            </c:ext>
          </c:extLst>
        </c:ser>
        <c:ser>
          <c:idx val="11"/>
          <c:order val="11"/>
          <c:tx>
            <c:strRef>
              <c:f>'H22高齢無職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'!$M$15:$N$15</c:f>
              <c:numCache>
                <c:formatCode>General</c:formatCode>
                <c:ptCount val="2"/>
                <c:pt idx="0" formatCode="#,##0_);[Red]\(#,##0\)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EC-43F3-AE31-E5E47D6F1502}"/>
            </c:ext>
          </c:extLst>
        </c:ser>
        <c:ser>
          <c:idx val="12"/>
          <c:order val="12"/>
          <c:tx>
            <c:strRef>
              <c:f>'H22高齢無職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'!$M$16:$N$16</c:f>
              <c:numCache>
                <c:formatCode>General</c:formatCode>
                <c:ptCount val="2"/>
                <c:pt idx="0" formatCode="#,##0_);[Red]\(#,##0\)">
                  <c:v>29076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EC-43F3-AE31-E5E47D6F1502}"/>
            </c:ext>
          </c:extLst>
        </c:ser>
        <c:ser>
          <c:idx val="13"/>
          <c:order val="13"/>
          <c:tx>
            <c:strRef>
              <c:f>'H22高齢無職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'!$M$17:$N$17</c:f>
              <c:numCache>
                <c:formatCode>General</c:formatCode>
                <c:ptCount val="2"/>
                <c:pt idx="0" formatCode="#,##0_);[Red]\(#,##0\)">
                  <c:v>28547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EC-43F3-AE31-E5E47D6F1502}"/>
            </c:ext>
          </c:extLst>
        </c:ser>
        <c:ser>
          <c:idx val="14"/>
          <c:order val="14"/>
          <c:tx>
            <c:strRef>
              <c:f>'H22高齢無職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'!$M$18:$N$18</c:f>
              <c:numCache>
                <c:formatCode>General</c:formatCode>
                <c:ptCount val="2"/>
                <c:pt idx="0" formatCode="#,##0">
                  <c:v>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EC-43F3-AE31-E5E47D6F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'!$M$4:$N$4</c:f>
              <c:numCache>
                <c:formatCode>#,##0</c:formatCode>
                <c:ptCount val="2"/>
                <c:pt idx="1">
                  <c:v>188816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E-4287-850B-ECA4DC94645E}"/>
            </c:ext>
          </c:extLst>
        </c:ser>
        <c:ser>
          <c:idx val="1"/>
          <c:order val="1"/>
          <c:tx>
            <c:strRef>
              <c:f>'H21高齢無職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'!$M$5:$N$5</c:f>
              <c:numCache>
                <c:formatCode>#,##0_);[Red]\(#,##0\)</c:formatCode>
                <c:ptCount val="2"/>
                <c:pt idx="1">
                  <c:v>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E-4287-850B-ECA4DC94645E}"/>
            </c:ext>
          </c:extLst>
        </c:ser>
        <c:ser>
          <c:idx val="2"/>
          <c:order val="2"/>
          <c:tx>
            <c:strRef>
              <c:f>'H21高齢無職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'!$M$6:$N$6</c:f>
              <c:numCache>
                <c:formatCode>#,##0_);[Red]\(#,##0\)</c:formatCode>
                <c:ptCount val="2"/>
                <c:pt idx="1">
                  <c:v>54225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3E-4287-850B-ECA4DC94645E}"/>
            </c:ext>
          </c:extLst>
        </c:ser>
        <c:ser>
          <c:idx val="3"/>
          <c:order val="3"/>
          <c:tx>
            <c:strRef>
              <c:f>'H21高齢無職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'!$M$7:$N$7</c:f>
              <c:numCache>
                <c:formatCode>#,##0_);[Red]\(#,##0\)</c:formatCode>
                <c:ptCount val="2"/>
                <c:pt idx="0">
                  <c:v>32169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3E-4287-850B-ECA4DC94645E}"/>
            </c:ext>
          </c:extLst>
        </c:ser>
        <c:ser>
          <c:idx val="4"/>
          <c:order val="4"/>
          <c:tx>
            <c:strRef>
              <c:f>'H21高齢無職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'!$M$8:$N$8</c:f>
              <c:numCache>
                <c:formatCode>General</c:formatCode>
                <c:ptCount val="2"/>
                <c:pt idx="0" formatCode="#,##0_);[Red]\(#,##0\)">
                  <c:v>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3E-4287-850B-ECA4DC94645E}"/>
            </c:ext>
          </c:extLst>
        </c:ser>
        <c:ser>
          <c:idx val="5"/>
          <c:order val="5"/>
          <c:tx>
            <c:strRef>
              <c:f>'H21高齢無職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'!$M$9:$N$9</c:f>
              <c:numCache>
                <c:formatCode>General</c:formatCode>
                <c:ptCount val="2"/>
                <c:pt idx="0" formatCode="#,##0_);[Red]\(#,##0\)">
                  <c:v>14546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3E-4287-850B-ECA4DC94645E}"/>
            </c:ext>
          </c:extLst>
        </c:ser>
        <c:ser>
          <c:idx val="6"/>
          <c:order val="6"/>
          <c:tx>
            <c:strRef>
              <c:f>'H21高齢無職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'!$M$10:$N$10</c:f>
              <c:numCache>
                <c:formatCode>General</c:formatCode>
                <c:ptCount val="2"/>
                <c:pt idx="0" formatCode="#,##0_);[Red]\(#,##0\)">
                  <c:v>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3E-4287-850B-ECA4DC94645E}"/>
            </c:ext>
          </c:extLst>
        </c:ser>
        <c:ser>
          <c:idx val="7"/>
          <c:order val="7"/>
          <c:tx>
            <c:strRef>
              <c:f>'H21高齢無職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'!$M$11:$N$11</c:f>
              <c:numCache>
                <c:formatCode>General</c:formatCode>
                <c:ptCount val="2"/>
                <c:pt idx="0" formatCode="#,##0_);[Red]\(#,##0\)">
                  <c:v>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3E-4287-850B-ECA4DC94645E}"/>
            </c:ext>
          </c:extLst>
        </c:ser>
        <c:ser>
          <c:idx val="8"/>
          <c:order val="8"/>
          <c:tx>
            <c:strRef>
              <c:f>'H21高齢無職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'!$M$12:$N$12</c:f>
              <c:numCache>
                <c:formatCode>General</c:formatCode>
                <c:ptCount val="2"/>
                <c:pt idx="0" formatCode="#,##0_);[Red]\(#,##0\)">
                  <c:v>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3E-4287-850B-ECA4DC94645E}"/>
            </c:ext>
          </c:extLst>
        </c:ser>
        <c:ser>
          <c:idx val="9"/>
          <c:order val="9"/>
          <c:tx>
            <c:strRef>
              <c:f>'H21高齢無職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'!$M$13:$N$13</c:f>
              <c:numCache>
                <c:formatCode>General</c:formatCode>
                <c:ptCount val="2"/>
                <c:pt idx="0" formatCode="#,##0_);[Red]\(#,##0\)">
                  <c:v>14827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3E-4287-850B-ECA4DC94645E}"/>
            </c:ext>
          </c:extLst>
        </c:ser>
        <c:ser>
          <c:idx val="10"/>
          <c:order val="10"/>
          <c:tx>
            <c:strRef>
              <c:f>'H21高齢無職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'!$M$14:$N$14</c:f>
              <c:numCache>
                <c:formatCode>General</c:formatCode>
                <c:ptCount val="2"/>
                <c:pt idx="0" formatCode="#,##0_);[Red]\(#,##0\)">
                  <c:v>25216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63E-4287-850B-ECA4DC94645E}"/>
            </c:ext>
          </c:extLst>
        </c:ser>
        <c:ser>
          <c:idx val="11"/>
          <c:order val="11"/>
          <c:tx>
            <c:strRef>
              <c:f>'H21高齢無職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'!$M$15:$N$15</c:f>
              <c:numCache>
                <c:formatCode>General</c:formatCode>
                <c:ptCount val="2"/>
                <c:pt idx="0" formatCode="#,##0_);[Red]\(#,##0\)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3E-4287-850B-ECA4DC94645E}"/>
            </c:ext>
          </c:extLst>
        </c:ser>
        <c:ser>
          <c:idx val="12"/>
          <c:order val="12"/>
          <c:tx>
            <c:strRef>
              <c:f>'H21高齢無職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'!$M$16:$N$16</c:f>
              <c:numCache>
                <c:formatCode>General</c:formatCode>
                <c:ptCount val="2"/>
                <c:pt idx="0" formatCode="#,##0_);[Red]\(#,##0\)">
                  <c:v>28424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63E-4287-850B-ECA4DC94645E}"/>
            </c:ext>
          </c:extLst>
        </c:ser>
        <c:ser>
          <c:idx val="13"/>
          <c:order val="13"/>
          <c:tx>
            <c:strRef>
              <c:f>'H21高齢無職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'!$M$17:$N$17</c:f>
              <c:numCache>
                <c:formatCode>General</c:formatCode>
                <c:ptCount val="2"/>
                <c:pt idx="0" formatCode="#,##0_);[Red]\(#,##0\)">
                  <c:v>29990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63E-4287-850B-ECA4DC94645E}"/>
            </c:ext>
          </c:extLst>
        </c:ser>
        <c:ser>
          <c:idx val="14"/>
          <c:order val="14"/>
          <c:tx>
            <c:strRef>
              <c:f>'H21高齢無職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'!$M$18:$N$18</c:f>
              <c:numCache>
                <c:formatCode>General</c:formatCode>
                <c:ptCount val="2"/>
                <c:pt idx="0" formatCode="#,##0">
                  <c:v>30368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63E-4287-850B-ECA4DC94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'H20高齢無職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'!$M$4:$N$4</c:f>
              <c:numCache>
                <c:formatCode>#,##0</c:formatCode>
                <c:ptCount val="2"/>
                <c:pt idx="1">
                  <c:v>189545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2DF-B51E-C6EED8AC6EBE}"/>
            </c:ext>
          </c:extLst>
        </c:ser>
        <c:ser>
          <c:idx val="1"/>
          <c:order val="1"/>
          <c:tx>
            <c:strRef>
              <c:f>'H20高齢無職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'!$M$5:$N$5</c:f>
              <c:numCache>
                <c:formatCode>#,##0_);[Red]\(#,##0\)</c:formatCode>
                <c:ptCount val="2"/>
                <c:pt idx="1">
                  <c:v>33186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0-42DF-B51E-C6EED8AC6EBE}"/>
            </c:ext>
          </c:extLst>
        </c:ser>
        <c:ser>
          <c:idx val="2"/>
          <c:order val="2"/>
          <c:tx>
            <c:strRef>
              <c:f>'H20高齢無職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'!$M$6:$N$6</c:f>
              <c:numCache>
                <c:formatCode>#,##0_);[Red]\(#,##0\)</c:formatCode>
                <c:ptCount val="2"/>
                <c:pt idx="1">
                  <c:v>60623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0-42DF-B51E-C6EED8AC6EBE}"/>
            </c:ext>
          </c:extLst>
        </c:ser>
        <c:ser>
          <c:idx val="3"/>
          <c:order val="3"/>
          <c:tx>
            <c:strRef>
              <c:f>'H20高齢無職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'!$M$7:$N$7</c:f>
              <c:numCache>
                <c:formatCode>#,##0_);[Red]\(#,##0\)</c:formatCode>
                <c:ptCount val="2"/>
                <c:pt idx="0">
                  <c:v>32903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0-42DF-B51E-C6EED8AC6EBE}"/>
            </c:ext>
          </c:extLst>
        </c:ser>
        <c:ser>
          <c:idx val="4"/>
          <c:order val="4"/>
          <c:tx>
            <c:strRef>
              <c:f>'H20高齢無職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'!$M$8:$N$8</c:f>
              <c:numCache>
                <c:formatCode>General</c:formatCode>
                <c:ptCount val="2"/>
                <c:pt idx="0" formatCode="#,##0_);[Red]\(#,##0\)">
                  <c:v>62815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90-42DF-B51E-C6EED8AC6EBE}"/>
            </c:ext>
          </c:extLst>
        </c:ser>
        <c:ser>
          <c:idx val="5"/>
          <c:order val="5"/>
          <c:tx>
            <c:strRef>
              <c:f>'H20高齢無職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'!$M$9:$N$9</c:f>
              <c:numCache>
                <c:formatCode>General</c:formatCode>
                <c:ptCount val="2"/>
                <c:pt idx="0" formatCode="#,##0_);[Red]\(#,##0\)">
                  <c:v>15298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90-42DF-B51E-C6EED8AC6EBE}"/>
            </c:ext>
          </c:extLst>
        </c:ser>
        <c:ser>
          <c:idx val="6"/>
          <c:order val="6"/>
          <c:tx>
            <c:strRef>
              <c:f>'H20高齢無職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'!$M$10:$N$10</c:f>
              <c:numCache>
                <c:formatCode>General</c:formatCode>
                <c:ptCount val="2"/>
                <c:pt idx="0" formatCode="#,##0_);[Red]\(#,##0\)">
                  <c:v>21361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90-42DF-B51E-C6EED8AC6EBE}"/>
            </c:ext>
          </c:extLst>
        </c:ser>
        <c:ser>
          <c:idx val="7"/>
          <c:order val="7"/>
          <c:tx>
            <c:strRef>
              <c:f>'H20高齢無職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'!$M$11:$N$11</c:f>
              <c:numCache>
                <c:formatCode>General</c:formatCode>
                <c:ptCount val="2"/>
                <c:pt idx="0" formatCode="#,##0_);[Red]\(#,##0\)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90-42DF-B51E-C6EED8AC6EBE}"/>
            </c:ext>
          </c:extLst>
        </c:ser>
        <c:ser>
          <c:idx val="8"/>
          <c:order val="8"/>
          <c:tx>
            <c:strRef>
              <c:f>'H20高齢無職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'!$M$12:$N$12</c:f>
              <c:numCache>
                <c:formatCode>General</c:formatCode>
                <c:ptCount val="2"/>
                <c:pt idx="0" formatCode="#,##0_);[Red]\(#,##0\)">
                  <c:v>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90-42DF-B51E-C6EED8AC6EBE}"/>
            </c:ext>
          </c:extLst>
        </c:ser>
        <c:ser>
          <c:idx val="9"/>
          <c:order val="9"/>
          <c:tx>
            <c:strRef>
              <c:f>'H20高齢無職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'!$M$13:$N$13</c:f>
              <c:numCache>
                <c:formatCode>General</c:formatCode>
                <c:ptCount val="2"/>
                <c:pt idx="0" formatCode="#,##0_);[Red]\(#,##0\)">
                  <c:v>15089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90-42DF-B51E-C6EED8AC6EBE}"/>
            </c:ext>
          </c:extLst>
        </c:ser>
        <c:ser>
          <c:idx val="10"/>
          <c:order val="10"/>
          <c:tx>
            <c:strRef>
              <c:f>'H20高齢無職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'!$M$14:$N$14</c:f>
              <c:numCache>
                <c:formatCode>General</c:formatCode>
                <c:ptCount val="2"/>
                <c:pt idx="0" formatCode="#,##0_);[Red]\(#,##0\)">
                  <c:v>25398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990-42DF-B51E-C6EED8AC6EBE}"/>
            </c:ext>
          </c:extLst>
        </c:ser>
        <c:ser>
          <c:idx val="11"/>
          <c:order val="11"/>
          <c:tx>
            <c:strRef>
              <c:f>'H20高齢無職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'!$M$15:$N$15</c:f>
              <c:numCache>
                <c:formatCode>General</c:formatCode>
                <c:ptCount val="2"/>
                <c:pt idx="0" formatCode="#,##0_);[Red]\(#,##0\)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90-42DF-B51E-C6EED8AC6EBE}"/>
            </c:ext>
          </c:extLst>
        </c:ser>
        <c:ser>
          <c:idx val="12"/>
          <c:order val="12"/>
          <c:tx>
            <c:strRef>
              <c:f>'H20高齢無職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'!$M$16:$N$16</c:f>
              <c:numCache>
                <c:formatCode>General</c:formatCode>
                <c:ptCount val="2"/>
                <c:pt idx="0" formatCode="#,##0_);[Red]\(#,##0\)">
                  <c:v>29124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990-42DF-B51E-C6EED8AC6EBE}"/>
            </c:ext>
          </c:extLst>
        </c:ser>
        <c:ser>
          <c:idx val="13"/>
          <c:order val="13"/>
          <c:tx>
            <c:strRef>
              <c:f>'H20高齢無職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'!$M$17:$N$17</c:f>
              <c:numCache>
                <c:formatCode>General</c:formatCode>
                <c:ptCount val="2"/>
                <c:pt idx="0" formatCode="#,##0_);[Red]\(#,##0\)">
                  <c:v>31857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990-42DF-B51E-C6EED8AC6EBE}"/>
            </c:ext>
          </c:extLst>
        </c:ser>
        <c:ser>
          <c:idx val="14"/>
          <c:order val="14"/>
          <c:tx>
            <c:strRef>
              <c:f>'H20高齢無職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'!$M$18:$N$18</c:f>
              <c:numCache>
                <c:formatCode>General</c:formatCode>
                <c:ptCount val="2"/>
                <c:pt idx="0" formatCode="#,##0">
                  <c:v>32270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90-42DF-B51E-C6EED8AC6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235622000305103E-2"/>
          <c:y val="0.12617674627638933"/>
          <c:w val="0.88690848070220729"/>
          <c:h val="0.797198072055520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'R5高齢無職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C29-4D15-963E-4F70ED6ED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'!$M$4:$N$4</c:f>
              <c:numCache>
                <c:formatCode>#,##0</c:formatCode>
                <c:ptCount val="2"/>
                <c:pt idx="1">
                  <c:v>198170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9-4D15-963E-4F70ED6EDD8B}"/>
            </c:ext>
          </c:extLst>
        </c:ser>
        <c:ser>
          <c:idx val="1"/>
          <c:order val="1"/>
          <c:tx>
            <c:strRef>
              <c:f>'R5高齢無職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C29-4D15-963E-4F70ED6ED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'!$M$5:$N$5</c:f>
              <c:numCache>
                <c:formatCode>#,##0</c:formatCode>
                <c:ptCount val="2"/>
                <c:pt idx="1">
                  <c:v>55174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29-4D15-963E-4F70ED6EDD8B}"/>
            </c:ext>
          </c:extLst>
        </c:ser>
        <c:ser>
          <c:idx val="2"/>
          <c:order val="2"/>
          <c:tx>
            <c:strRef>
              <c:f>'R5高齢無職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29-4D15-963E-4F70ED6EDD8B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'!$M$6:$N$6</c:f>
              <c:numCache>
                <c:formatCode>#,##0</c:formatCode>
                <c:ptCount val="2"/>
                <c:pt idx="1">
                  <c:v>33898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29-4D15-963E-4F70ED6EDD8B}"/>
            </c:ext>
          </c:extLst>
        </c:ser>
        <c:ser>
          <c:idx val="3"/>
          <c:order val="3"/>
          <c:tx>
            <c:strRef>
              <c:f>'R5高齢無職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'!$M$7:$N$7</c:f>
              <c:numCache>
                <c:formatCode>#,##0_);[Red]\(#,##0\)</c:formatCode>
                <c:ptCount val="2"/>
                <c:pt idx="0" formatCode="#,##0">
                  <c:v>32789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29-4D15-963E-4F70ED6EDD8B}"/>
            </c:ext>
          </c:extLst>
        </c:ser>
        <c:ser>
          <c:idx val="4"/>
          <c:order val="4"/>
          <c:tx>
            <c:strRef>
              <c:f>'R5高齢無職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'!$M$8:$N$8</c:f>
              <c:numCache>
                <c:formatCode>#,##0_);[Red]\(#,##0\)</c:formatCode>
                <c:ptCount val="2"/>
                <c:pt idx="0" formatCode="#,##0">
                  <c:v>76152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29-4D15-963E-4F70ED6EDD8B}"/>
            </c:ext>
          </c:extLst>
        </c:ser>
        <c:ser>
          <c:idx val="5"/>
          <c:order val="5"/>
          <c:tx>
            <c:strRef>
              <c:f>'R5高齢無職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'!$M$9:$N$9</c:f>
              <c:numCache>
                <c:formatCode>#,##0_);[Red]\(#,##0\)</c:formatCode>
                <c:ptCount val="2"/>
                <c:pt idx="0" formatCode="#,##0">
                  <c:v>16564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29-4D15-963E-4F70ED6EDD8B}"/>
            </c:ext>
          </c:extLst>
        </c:ser>
        <c:ser>
          <c:idx val="6"/>
          <c:order val="6"/>
          <c:tx>
            <c:strRef>
              <c:f>'R5高齢無職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'!$M$10:$N$10</c:f>
              <c:numCache>
                <c:formatCode>#,##0_);[Red]\(#,##0\)</c:formatCode>
                <c:ptCount val="2"/>
                <c:pt idx="0" formatCode="#,##0">
                  <c:v>23841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29-4D15-963E-4F70ED6EDD8B}"/>
            </c:ext>
          </c:extLst>
        </c:ser>
        <c:ser>
          <c:idx val="7"/>
          <c:order val="7"/>
          <c:tx>
            <c:strRef>
              <c:f>'R5高齢無職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'!$M$11:$N$11</c:f>
              <c:numCache>
                <c:formatCode>#,##0_);[Red]\(#,##0\)</c:formatCode>
                <c:ptCount val="2"/>
                <c:pt idx="0" formatCode="#,##0">
                  <c:v>10967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29-4D15-963E-4F70ED6EDD8B}"/>
            </c:ext>
          </c:extLst>
        </c:ser>
        <c:ser>
          <c:idx val="8"/>
          <c:order val="8"/>
          <c:tx>
            <c:strRef>
              <c:f>'R5高齢無職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268068577865193E-3"/>
                  <c:y val="0.190852797090397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7187572119803"/>
                      <c:h val="5.5851038928207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'!$M$12:$N$12</c:f>
              <c:numCache>
                <c:formatCode>#,##0_);[Red]\(#,##0\)</c:formatCode>
                <c:ptCount val="2"/>
                <c:pt idx="0" formatCode="#,##0">
                  <c:v>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C29-4D15-963E-4F70ED6EDD8B}"/>
            </c:ext>
          </c:extLst>
        </c:ser>
        <c:ser>
          <c:idx val="9"/>
          <c:order val="9"/>
          <c:tx>
            <c:strRef>
              <c:f>'R5高齢無職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'!$M$13:$N$13</c:f>
              <c:numCache>
                <c:formatCode>#,##0_);[Red]\(#,##0\)</c:formatCode>
                <c:ptCount val="2"/>
                <c:pt idx="0" formatCode="#,##0">
                  <c:v>16099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C29-4D15-963E-4F70ED6EDD8B}"/>
            </c:ext>
          </c:extLst>
        </c:ser>
        <c:ser>
          <c:idx val="10"/>
          <c:order val="10"/>
          <c:tx>
            <c:strRef>
              <c:f>'R5高齢無職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'!$M$14:$N$14</c:f>
              <c:numCache>
                <c:formatCode>#,##0_);[Red]\(#,##0\)</c:formatCode>
                <c:ptCount val="2"/>
                <c:pt idx="0" formatCode="#,##0">
                  <c:v>31965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C29-4D15-963E-4F70ED6EDD8B}"/>
            </c:ext>
          </c:extLst>
        </c:ser>
        <c:ser>
          <c:idx val="11"/>
          <c:order val="11"/>
          <c:tx>
            <c:strRef>
              <c:f>'R5高齢無職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'!$M$15:$N$15</c:f>
              <c:numCache>
                <c:formatCode>#,##0_);[Red]\(#,##0\)</c:formatCode>
                <c:ptCount val="2"/>
                <c:pt idx="0" formatCode="#,##0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C29-4D15-963E-4F70ED6EDD8B}"/>
            </c:ext>
          </c:extLst>
        </c:ser>
        <c:ser>
          <c:idx val="12"/>
          <c:order val="12"/>
          <c:tx>
            <c:strRef>
              <c:f>'R5高齢無職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9C29-4D15-963E-4F70ED6ED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'!$M$16:$N$16</c:f>
              <c:numCache>
                <c:formatCode>#,##0_);[Red]\(#,##0\)</c:formatCode>
                <c:ptCount val="2"/>
                <c:pt idx="0" formatCode="#,##0">
                  <c:v>24119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C29-4D15-963E-4F70ED6EDD8B}"/>
            </c:ext>
          </c:extLst>
        </c:ser>
        <c:ser>
          <c:idx val="13"/>
          <c:order val="13"/>
          <c:tx>
            <c:strRef>
              <c:f>'R5高齢無職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'!$M$17:$N$17</c:f>
              <c:numCache>
                <c:formatCode>#,##0_);[Red]\(#,##0\)</c:formatCode>
                <c:ptCount val="2"/>
                <c:pt idx="0" formatCode="#,##0">
                  <c:v>20760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C29-4D15-963E-4F70ED6EDD8B}"/>
            </c:ext>
          </c:extLst>
        </c:ser>
        <c:ser>
          <c:idx val="14"/>
          <c:order val="14"/>
          <c:tx>
            <c:strRef>
              <c:f>'R5高齢無職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9C29-4D15-963E-4F70ED6EDD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'R5高齢無職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'R5高齢無職 '!$M$18:$N$18</c:f>
              <c:numCache>
                <c:formatCode>#,##0_);[Red]\(#,##0\)</c:formatCode>
                <c:ptCount val="2"/>
                <c:pt idx="0" formatCode="#,##0">
                  <c:v>28196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C29-4D15-963E-4F70ED6ED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235622000305103E-2"/>
          <c:y val="0.12617674627638933"/>
          <c:w val="0.88690848070220729"/>
          <c:h val="0.797198072055520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'!$M$4:$N$4</c:f>
              <c:numCache>
                <c:formatCode>#,##0</c:formatCode>
                <c:ptCount val="2"/>
                <c:pt idx="1">
                  <c:v>198017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1-4F6C-8779-A08686FED778}"/>
            </c:ext>
          </c:extLst>
        </c:ser>
        <c:ser>
          <c:idx val="1"/>
          <c:order val="1"/>
          <c:tx>
            <c:strRef>
              <c:f>'R4高齢無職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'!$M$5:$N$5</c:f>
              <c:numCache>
                <c:formatCode>#,##0</c:formatCode>
                <c:ptCount val="2"/>
                <c:pt idx="1">
                  <c:v>49365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1-4F6C-8779-A08686FED778}"/>
            </c:ext>
          </c:extLst>
        </c:ser>
        <c:ser>
          <c:idx val="2"/>
          <c:order val="2"/>
          <c:tx>
            <c:strRef>
              <c:f>'R4高齢無職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71-4F6C-8779-A08686FED778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'!$M$6:$N$6</c:f>
              <c:numCache>
                <c:formatCode>#,##0</c:formatCode>
                <c:ptCount val="2"/>
                <c:pt idx="1">
                  <c:v>26233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71-4F6C-8779-A08686FED778}"/>
            </c:ext>
          </c:extLst>
        </c:ser>
        <c:ser>
          <c:idx val="3"/>
          <c:order val="3"/>
          <c:tx>
            <c:strRef>
              <c:f>'R4高齢無職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'!$M$7:$N$7</c:f>
              <c:numCache>
                <c:formatCode>#,##0_);[Red]\(#,##0\)</c:formatCode>
                <c:ptCount val="2"/>
                <c:pt idx="0" formatCode="#,##0">
                  <c:v>32788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71-4F6C-8779-A08686FED778}"/>
            </c:ext>
          </c:extLst>
        </c:ser>
        <c:ser>
          <c:idx val="4"/>
          <c:order val="4"/>
          <c:tx>
            <c:strRef>
              <c:f>'R4高齢無職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'!$M$8:$N$8</c:f>
              <c:numCache>
                <c:formatCode>#,##0_);[Red]\(#,##0\)</c:formatCode>
                <c:ptCount val="2"/>
                <c:pt idx="0" formatCode="#,##0">
                  <c:v>71013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71-4F6C-8779-A08686FED778}"/>
            </c:ext>
          </c:extLst>
        </c:ser>
        <c:ser>
          <c:idx val="5"/>
          <c:order val="5"/>
          <c:tx>
            <c:strRef>
              <c:f>'R4高齢無職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'!$M$9:$N$9</c:f>
              <c:numCache>
                <c:formatCode>#,##0_);[Red]\(#,##0\)</c:formatCode>
                <c:ptCount val="2"/>
                <c:pt idx="0" formatCode="#,##0">
                  <c:v>16533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71-4F6C-8779-A08686FED778}"/>
            </c:ext>
          </c:extLst>
        </c:ser>
        <c:ser>
          <c:idx val="6"/>
          <c:order val="6"/>
          <c:tx>
            <c:strRef>
              <c:f>'R4高齢無職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'!$M$10:$N$10</c:f>
              <c:numCache>
                <c:formatCode>#,##0_);[Red]\(#,##0\)</c:formatCode>
                <c:ptCount val="2"/>
                <c:pt idx="0" formatCode="#,##0">
                  <c:v>24112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71-4F6C-8779-A08686FED778}"/>
            </c:ext>
          </c:extLst>
        </c:ser>
        <c:ser>
          <c:idx val="7"/>
          <c:order val="7"/>
          <c:tx>
            <c:strRef>
              <c:f>'R4高齢無職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'!$M$11:$N$11</c:f>
              <c:numCache>
                <c:formatCode>#,##0_);[Red]\(#,##0\)</c:formatCode>
                <c:ptCount val="2"/>
                <c:pt idx="0" formatCode="#,##0">
                  <c:v>10559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B71-4F6C-8779-A08686FED778}"/>
            </c:ext>
          </c:extLst>
        </c:ser>
        <c:ser>
          <c:idx val="8"/>
          <c:order val="8"/>
          <c:tx>
            <c:strRef>
              <c:f>'R4高齢無職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268068577865193E-3"/>
                  <c:y val="0.190852797090397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7187572119803"/>
                      <c:h val="5.5851038928207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'!$M$12:$N$12</c:f>
              <c:numCache>
                <c:formatCode>#,##0_);[Red]\(#,##0\)</c:formatCode>
                <c:ptCount val="2"/>
                <c:pt idx="0" formatCode="#,##0">
                  <c:v>5140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B71-4F6C-8779-A08686FED778}"/>
            </c:ext>
          </c:extLst>
        </c:ser>
        <c:ser>
          <c:idx val="9"/>
          <c:order val="9"/>
          <c:tx>
            <c:strRef>
              <c:f>'R4高齢無職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'!$M$13:$N$13</c:f>
              <c:numCache>
                <c:formatCode>#,##0_);[Red]\(#,##0\)</c:formatCode>
                <c:ptCount val="2"/>
                <c:pt idx="0" formatCode="#,##0">
                  <c:v>15920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71-4F6C-8779-A08686FED778}"/>
            </c:ext>
          </c:extLst>
        </c:ser>
        <c:ser>
          <c:idx val="10"/>
          <c:order val="10"/>
          <c:tx>
            <c:strRef>
              <c:f>'R4高齢無職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'!$M$14:$N$14</c:f>
              <c:numCache>
                <c:formatCode>#,##0_);[Red]\(#,##0\)</c:formatCode>
                <c:ptCount val="2"/>
                <c:pt idx="0" formatCode="#,##0">
                  <c:v>28606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B71-4F6C-8779-A08686FED778}"/>
            </c:ext>
          </c:extLst>
        </c:ser>
        <c:ser>
          <c:idx val="11"/>
          <c:order val="11"/>
          <c:tx>
            <c:strRef>
              <c:f>'R4高齢無職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'!$M$15:$N$15</c:f>
              <c:numCache>
                <c:formatCode>#,##0_);[Red]\(#,##0\)</c:formatCode>
                <c:ptCount val="2"/>
                <c:pt idx="0" formatCode="#,##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B71-4F6C-8779-A08686FED778}"/>
            </c:ext>
          </c:extLst>
        </c:ser>
        <c:ser>
          <c:idx val="12"/>
          <c:order val="12"/>
          <c:tx>
            <c:strRef>
              <c:f>'R4高齢無職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'!$M$16:$N$16</c:f>
              <c:numCache>
                <c:formatCode>#,##0_);[Red]\(#,##0\)</c:formatCode>
                <c:ptCount val="2"/>
                <c:pt idx="0" formatCode="#,##0">
                  <c:v>21697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B71-4F6C-8779-A08686FED778}"/>
            </c:ext>
          </c:extLst>
        </c:ser>
        <c:ser>
          <c:idx val="13"/>
          <c:order val="13"/>
          <c:tx>
            <c:strRef>
              <c:f>'R4高齢無職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'!$M$17:$N$17</c:f>
              <c:numCache>
                <c:formatCode>#,##0_);[Red]\(#,##0\)</c:formatCode>
                <c:ptCount val="2"/>
                <c:pt idx="0" formatCode="#,##0">
                  <c:v>19200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71-4F6C-8779-A08686FED778}"/>
            </c:ext>
          </c:extLst>
        </c:ser>
        <c:ser>
          <c:idx val="14"/>
          <c:order val="14"/>
          <c:tx>
            <c:strRef>
              <c:f>'R4高齢無職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'!$M$18:$N$18</c:f>
              <c:numCache>
                <c:formatCode>#,##0_);[Red]\(#,##0\)</c:formatCode>
                <c:ptCount val="2"/>
                <c:pt idx="0" formatCode="#,##0">
                  <c:v>27692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B71-4F6C-8779-A08686FED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'R3高齢無職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'!$M$4:$N$4</c:f>
              <c:numCache>
                <c:formatCode>#,##0</c:formatCode>
                <c:ptCount val="2"/>
                <c:pt idx="1">
                  <c:v>197097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F-4A25-8243-A5DF098D28ED}"/>
            </c:ext>
          </c:extLst>
        </c:ser>
        <c:ser>
          <c:idx val="1"/>
          <c:order val="1"/>
          <c:tx>
            <c:strRef>
              <c:f>'R3高齢無職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'!$M$5:$N$5</c:f>
              <c:numCache>
                <c:formatCode>#,##0</c:formatCode>
                <c:ptCount val="2"/>
                <c:pt idx="1">
                  <c:v>48219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F-4A25-8243-A5DF098D28ED}"/>
            </c:ext>
          </c:extLst>
        </c:ser>
        <c:ser>
          <c:idx val="2"/>
          <c:order val="2"/>
          <c:tx>
            <c:strRef>
              <c:f>'R3高齢無職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0F-4A25-8243-A5DF098D28ED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'!$M$6:$N$6</c:f>
              <c:numCache>
                <c:formatCode>#,##0</c:formatCode>
                <c:ptCount val="2"/>
                <c:pt idx="1">
                  <c:v>16903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0F-4A25-8243-A5DF098D28ED}"/>
            </c:ext>
          </c:extLst>
        </c:ser>
        <c:ser>
          <c:idx val="3"/>
          <c:order val="3"/>
          <c:tx>
            <c:strRef>
              <c:f>'R3高齢無職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'!$M$7:$N$7</c:f>
              <c:numCache>
                <c:formatCode>#,##0_);[Red]\(#,##0\)</c:formatCode>
                <c:ptCount val="2"/>
                <c:pt idx="0" formatCode="#,##0">
                  <c:v>32763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0F-4A25-8243-A5DF098D28ED}"/>
            </c:ext>
          </c:extLst>
        </c:ser>
        <c:ser>
          <c:idx val="4"/>
          <c:order val="4"/>
          <c:tx>
            <c:strRef>
              <c:f>'R3高齢無職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'!$M$8:$N$8</c:f>
              <c:numCache>
                <c:formatCode>#,##0_);[Red]\(#,##0\)</c:formatCode>
                <c:ptCount val="2"/>
                <c:pt idx="0" formatCode="#,##0">
                  <c:v>69191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0F-4A25-8243-A5DF098D28ED}"/>
            </c:ext>
          </c:extLst>
        </c:ser>
        <c:ser>
          <c:idx val="5"/>
          <c:order val="5"/>
          <c:tx>
            <c:strRef>
              <c:f>'R3高齢無職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'!$M$9:$N$9</c:f>
              <c:numCache>
                <c:formatCode>#,##0_);[Red]\(#,##0\)</c:formatCode>
                <c:ptCount val="2"/>
                <c:pt idx="0" formatCode="#,##0">
                  <c:v>16385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0F-4A25-8243-A5DF098D28ED}"/>
            </c:ext>
          </c:extLst>
        </c:ser>
        <c:ser>
          <c:idx val="6"/>
          <c:order val="6"/>
          <c:tx>
            <c:strRef>
              <c:f>'R3高齢無職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'!$M$10:$N$10</c:f>
              <c:numCache>
                <c:formatCode>#,##0_);[Red]\(#,##0\)</c:formatCode>
                <c:ptCount val="2"/>
                <c:pt idx="0" formatCode="#,##0">
                  <c:v>20959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0F-4A25-8243-A5DF098D28ED}"/>
            </c:ext>
          </c:extLst>
        </c:ser>
        <c:ser>
          <c:idx val="7"/>
          <c:order val="7"/>
          <c:tx>
            <c:strRef>
              <c:f>'R3高齢無職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'!$M$11:$N$11</c:f>
              <c:numCache>
                <c:formatCode>#,##0_);[Red]\(#,##0\)</c:formatCode>
                <c:ptCount val="2"/>
                <c:pt idx="0" formatCode="#,##0">
                  <c:v>10492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0F-4A25-8243-A5DF098D28ED}"/>
            </c:ext>
          </c:extLst>
        </c:ser>
        <c:ser>
          <c:idx val="8"/>
          <c:order val="8"/>
          <c:tx>
            <c:strRef>
              <c:f>'R3高齢無職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'!$M$12:$N$12</c:f>
              <c:numCache>
                <c:formatCode>#,##0_);[Red]\(#,##0\)</c:formatCode>
                <c:ptCount val="2"/>
                <c:pt idx="0" formatCode="#,##0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0F-4A25-8243-A5DF098D28ED}"/>
            </c:ext>
          </c:extLst>
        </c:ser>
        <c:ser>
          <c:idx val="9"/>
          <c:order val="9"/>
          <c:tx>
            <c:strRef>
              <c:f>'R3高齢無職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'!$M$13:$N$13</c:f>
              <c:numCache>
                <c:formatCode>#,##0_);[Red]\(#,##0\)</c:formatCode>
                <c:ptCount val="2"/>
                <c:pt idx="0" formatCode="#,##0">
                  <c:v>15592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0F-4A25-8243-A5DF098D28ED}"/>
            </c:ext>
          </c:extLst>
        </c:ser>
        <c:ser>
          <c:idx val="10"/>
          <c:order val="10"/>
          <c:tx>
            <c:strRef>
              <c:f>'R3高齢無職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'!$M$14:$N$14</c:f>
              <c:numCache>
                <c:formatCode>#,##0_);[Red]\(#,##0\)</c:formatCode>
                <c:ptCount val="2"/>
                <c:pt idx="0" formatCode="#,##0">
                  <c:v>27162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0F-4A25-8243-A5DF098D28ED}"/>
            </c:ext>
          </c:extLst>
        </c:ser>
        <c:ser>
          <c:idx val="11"/>
          <c:order val="11"/>
          <c:tx>
            <c:strRef>
              <c:f>'R3高齢無職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'!$M$15:$N$15</c:f>
              <c:numCache>
                <c:formatCode>#,##0_);[Red]\(#,##0\)</c:formatCode>
                <c:ptCount val="2"/>
                <c:pt idx="0" formatCode="#,##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0F-4A25-8243-A5DF098D28ED}"/>
            </c:ext>
          </c:extLst>
        </c:ser>
        <c:ser>
          <c:idx val="12"/>
          <c:order val="12"/>
          <c:tx>
            <c:strRef>
              <c:f>'R3高齢無職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90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900"/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900" baseline="0"/>
                      <a:t>, </a:t>
                    </a:r>
                    <a:fld id="{CF11DCFA-0942-4A90-BB91-D1EEE5C3A03C}" type="VALUE">
                      <a:rPr lang="en-US" altLang="ja-JP" sz="900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9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'!$M$16:$N$16</c:f>
              <c:numCache>
                <c:formatCode>#,##0_);[Red]\(#,##0\)</c:formatCode>
                <c:ptCount val="2"/>
                <c:pt idx="0" formatCode="#,##0">
                  <c:v>19758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A0F-4A25-8243-A5DF098D28ED}"/>
            </c:ext>
          </c:extLst>
        </c:ser>
        <c:ser>
          <c:idx val="13"/>
          <c:order val="13"/>
          <c:tx>
            <c:strRef>
              <c:f>'R3高齢無職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'!$M$17:$N$17</c:f>
              <c:numCache>
                <c:formatCode>#,##0_);[Red]\(#,##0\)</c:formatCode>
                <c:ptCount val="2"/>
                <c:pt idx="0" formatCode="#,##0">
                  <c:v>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A0F-4A25-8243-A5DF098D28ED}"/>
            </c:ext>
          </c:extLst>
        </c:ser>
        <c:ser>
          <c:idx val="14"/>
          <c:order val="14"/>
          <c:tx>
            <c:strRef>
              <c:f>'R3高齢無職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'!$M$18:$N$18</c:f>
              <c:numCache>
                <c:formatCode>#,##0_);[Red]\(#,##0\)</c:formatCode>
                <c:ptCount val="2"/>
                <c:pt idx="0" formatCode="#,##0">
                  <c:v>27063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A0F-4A25-8243-A5DF098D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'!$M$4:$N$4</c:f>
              <c:numCache>
                <c:formatCode>#,##0</c:formatCode>
                <c:ptCount val="2"/>
                <c:pt idx="1">
                  <c:v>200667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9-48F9-BB1B-E0254BF875BF}"/>
            </c:ext>
          </c:extLst>
        </c:ser>
        <c:ser>
          <c:idx val="1"/>
          <c:order val="1"/>
          <c:tx>
            <c:strRef>
              <c:f>'R2高齢無職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'!$M$5:$N$5</c:f>
              <c:numCache>
                <c:formatCode>#,##0</c:formatCode>
                <c:ptCount val="2"/>
                <c:pt idx="1">
                  <c:v>64022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9-48F9-BB1B-E0254BF875BF}"/>
            </c:ext>
          </c:extLst>
        </c:ser>
        <c:ser>
          <c:idx val="2"/>
          <c:order val="2"/>
          <c:tx>
            <c:strRef>
              <c:f>'R2高齢無職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29-48F9-BB1B-E0254BF875BF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'!$M$6:$N$6</c:f>
              <c:numCache>
                <c:formatCode>#,##0</c:formatCode>
                <c:ptCount val="2"/>
                <c:pt idx="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9-48F9-BB1B-E0254BF875BF}"/>
            </c:ext>
          </c:extLst>
        </c:ser>
        <c:ser>
          <c:idx val="3"/>
          <c:order val="3"/>
          <c:tx>
            <c:strRef>
              <c:f>'R2高齢無職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'!$M$7:$N$7</c:f>
              <c:numCache>
                <c:formatCode>#,##0_);[Red]\(#,##0\)</c:formatCode>
                <c:ptCount val="2"/>
                <c:pt idx="0" formatCode="#,##0">
                  <c:v>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29-48F9-BB1B-E0254BF875BF}"/>
            </c:ext>
          </c:extLst>
        </c:ser>
        <c:ser>
          <c:idx val="4"/>
          <c:order val="4"/>
          <c:tx>
            <c:strRef>
              <c:f>'R2高齢無職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'!$M$8:$N$8</c:f>
              <c:numCache>
                <c:formatCode>#,##0_);[Red]\(#,##0\)</c:formatCode>
                <c:ptCount val="2"/>
                <c:pt idx="0" formatCode="#,##0">
                  <c:v>70090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29-48F9-BB1B-E0254BF875BF}"/>
            </c:ext>
          </c:extLst>
        </c:ser>
        <c:ser>
          <c:idx val="5"/>
          <c:order val="5"/>
          <c:tx>
            <c:strRef>
              <c:f>'R2高齢無職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'!$M$9:$N$9</c:f>
              <c:numCache>
                <c:formatCode>#,##0_);[Red]\(#,##0\)</c:formatCode>
                <c:ptCount val="2"/>
                <c:pt idx="0" formatCode="#,##0">
                  <c:v>15119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29-48F9-BB1B-E0254BF875BF}"/>
            </c:ext>
          </c:extLst>
        </c:ser>
        <c:ser>
          <c:idx val="6"/>
          <c:order val="6"/>
          <c:tx>
            <c:strRef>
              <c:f>'R2高齢無職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'!$M$10:$N$10</c:f>
              <c:numCache>
                <c:formatCode>#,##0_);[Red]\(#,##0\)</c:formatCode>
                <c:ptCount val="2"/>
                <c:pt idx="0" formatCode="#,##0">
                  <c:v>21371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9-48F9-BB1B-E0254BF875BF}"/>
            </c:ext>
          </c:extLst>
        </c:ser>
        <c:ser>
          <c:idx val="7"/>
          <c:order val="7"/>
          <c:tx>
            <c:strRef>
              <c:f>'R2高齢無職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'!$M$11:$N$11</c:f>
              <c:numCache>
                <c:formatCode>#,##0_);[Red]\(#,##0\)</c:formatCode>
                <c:ptCount val="2"/>
                <c:pt idx="0" formatCode="#,##0">
                  <c:v>10807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29-48F9-BB1B-E0254BF875BF}"/>
            </c:ext>
          </c:extLst>
        </c:ser>
        <c:ser>
          <c:idx val="8"/>
          <c:order val="8"/>
          <c:tx>
            <c:strRef>
              <c:f>'R2高齢無職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'!$M$12:$N$12</c:f>
              <c:numCache>
                <c:formatCode>#,##0_);[Red]\(#,##0\)</c:formatCode>
                <c:ptCount val="2"/>
                <c:pt idx="0" formatCode="#,##0">
                  <c:v>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29-48F9-BB1B-E0254BF875BF}"/>
            </c:ext>
          </c:extLst>
        </c:ser>
        <c:ser>
          <c:idx val="9"/>
          <c:order val="9"/>
          <c:tx>
            <c:strRef>
              <c:f>'R2高齢無職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'!$M$13:$N$13</c:f>
              <c:numCache>
                <c:formatCode>#,##0_);[Red]\(#,##0\)</c:formatCode>
                <c:ptCount val="2"/>
                <c:pt idx="0" formatCode="#,##0">
                  <c:v>15926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729-48F9-BB1B-E0254BF875BF}"/>
            </c:ext>
          </c:extLst>
        </c:ser>
        <c:ser>
          <c:idx val="10"/>
          <c:order val="10"/>
          <c:tx>
            <c:strRef>
              <c:f>'R2高齢無職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'!$M$14:$N$14</c:f>
              <c:numCache>
                <c:formatCode>#,##0_);[Red]\(#,##0\)</c:formatCode>
                <c:ptCount val="2"/>
                <c:pt idx="0" formatCode="#,##0">
                  <c:v>27945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729-48F9-BB1B-E0254BF875BF}"/>
            </c:ext>
          </c:extLst>
        </c:ser>
        <c:ser>
          <c:idx val="11"/>
          <c:order val="11"/>
          <c:tx>
            <c:strRef>
              <c:f>'R2高齢無職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'!$M$15:$N$15</c:f>
              <c:numCache>
                <c:formatCode>#,##0_);[Red]\(#,##0\)</c:formatCode>
                <c:ptCount val="2"/>
                <c:pt idx="0" formatCode="#,##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29-48F9-BB1B-E0254BF875BF}"/>
            </c:ext>
          </c:extLst>
        </c:ser>
        <c:ser>
          <c:idx val="12"/>
          <c:order val="12"/>
          <c:tx>
            <c:strRef>
              <c:f>'R2高齢無職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'!$M$16:$N$16</c:f>
              <c:numCache>
                <c:formatCode>#,##0_);[Red]\(#,##0\)</c:formatCode>
                <c:ptCount val="2"/>
                <c:pt idx="0" formatCode="#,##0">
                  <c:v>20066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729-48F9-BB1B-E0254BF875BF}"/>
            </c:ext>
          </c:extLst>
        </c:ser>
        <c:ser>
          <c:idx val="13"/>
          <c:order val="13"/>
          <c:tx>
            <c:strRef>
              <c:f>'R2高齢無職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'!$M$17:$N$17</c:f>
              <c:numCache>
                <c:formatCode>#,##0_);[Red]\(#,##0\)</c:formatCode>
                <c:ptCount val="2"/>
                <c:pt idx="0" formatCode="#,##0">
                  <c:v>17426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729-48F9-BB1B-E0254BF875BF}"/>
            </c:ext>
          </c:extLst>
        </c:ser>
        <c:ser>
          <c:idx val="14"/>
          <c:order val="14"/>
          <c:tx>
            <c:strRef>
              <c:f>'R2高齢無職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'!$M$18:$N$18</c:f>
              <c:numCache>
                <c:formatCode>#,##0_);[Red]\(#,##0\)</c:formatCode>
                <c:ptCount val="2"/>
                <c:pt idx="0" formatCode="#,##0">
                  <c:v>28385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729-48F9-BB1B-E0254BF87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'!$M$4:$N$4</c:f>
              <c:numCache>
                <c:formatCode>#,##0_);[Red]\(#,##0\)</c:formatCode>
                <c:ptCount val="2"/>
                <c:pt idx="1">
                  <c:v>199651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4FF1-9361-2408F2451C18}"/>
            </c:ext>
          </c:extLst>
        </c:ser>
        <c:ser>
          <c:idx val="1"/>
          <c:order val="1"/>
          <c:tx>
            <c:strRef>
              <c:f>'R1高齢無職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'!$M$5:$N$5</c:f>
              <c:numCache>
                <c:formatCode>#,##0_);[Red]\(#,##0\)</c:formatCode>
                <c:ptCount val="2"/>
                <c:pt idx="1">
                  <c:v>42817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E-4FF1-9361-2408F2451C18}"/>
            </c:ext>
          </c:extLst>
        </c:ser>
        <c:ser>
          <c:idx val="2"/>
          <c:order val="2"/>
          <c:tx>
            <c:strRef>
              <c:f>'R1高齢無職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'!$M$6:$N$6</c:f>
              <c:numCache>
                <c:formatCode>#,##0_);[Red]\(#,##0\)</c:formatCode>
                <c:ptCount val="2"/>
                <c:pt idx="1">
                  <c:v>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E-4FF1-9361-2408F2451C18}"/>
            </c:ext>
          </c:extLst>
        </c:ser>
        <c:ser>
          <c:idx val="3"/>
          <c:order val="3"/>
          <c:tx>
            <c:strRef>
              <c:f>'R1高齢無職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'!$M$7:$N$7</c:f>
              <c:numCache>
                <c:formatCode>#,##0_);[Red]\(#,##0\)</c:formatCode>
                <c:ptCount val="2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1E-4FF1-9361-2408F2451C18}"/>
            </c:ext>
          </c:extLst>
        </c:ser>
        <c:ser>
          <c:idx val="4"/>
          <c:order val="4"/>
          <c:tx>
            <c:strRef>
              <c:f>'R1高齢無職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'!$M$8:$N$8</c:f>
              <c:numCache>
                <c:formatCode>#,##0_);[Red]\(#,##0\)</c:formatCode>
                <c:ptCount val="2"/>
                <c:pt idx="0">
                  <c:v>69742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1E-4FF1-9361-2408F2451C18}"/>
            </c:ext>
          </c:extLst>
        </c:ser>
        <c:ser>
          <c:idx val="5"/>
          <c:order val="5"/>
          <c:tx>
            <c:strRef>
              <c:f>'R1高齢無職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'!$M$9:$N$9</c:f>
              <c:numCache>
                <c:formatCode>#,##0_);[Red]\(#,##0\)</c:formatCode>
                <c:ptCount val="2"/>
                <c:pt idx="0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1E-4FF1-9361-2408F2451C18}"/>
            </c:ext>
          </c:extLst>
        </c:ser>
        <c:ser>
          <c:idx val="6"/>
          <c:order val="6"/>
          <c:tx>
            <c:strRef>
              <c:f>'R1高齢無職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'!$M$10:$N$10</c:f>
              <c:numCache>
                <c:formatCode>#,##0_);[Red]\(#,##0\)</c:formatCode>
                <c:ptCount val="2"/>
                <c:pt idx="0">
                  <c:v>21508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1E-4FF1-9361-2408F2451C18}"/>
            </c:ext>
          </c:extLst>
        </c:ser>
        <c:ser>
          <c:idx val="7"/>
          <c:order val="7"/>
          <c:tx>
            <c:strRef>
              <c:f>'R1高齢無職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'!$M$11:$N$11</c:f>
              <c:numCache>
                <c:formatCode>#,##0_);[Red]\(#,##0\)</c:formatCode>
                <c:ptCount val="2"/>
                <c:pt idx="0">
                  <c:v>10417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1E-4FF1-9361-2408F2451C18}"/>
            </c:ext>
          </c:extLst>
        </c:ser>
        <c:ser>
          <c:idx val="8"/>
          <c:order val="8"/>
          <c:tx>
            <c:strRef>
              <c:f>'R1高齢無職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'!$M$12:$N$12</c:f>
              <c:numCache>
                <c:formatCode>#,##0_);[Red]\(#,##0\)</c:formatCode>
                <c:ptCount val="2"/>
                <c:pt idx="0">
                  <c:v>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1E-4FF1-9361-2408F2451C18}"/>
            </c:ext>
          </c:extLst>
        </c:ser>
        <c:ser>
          <c:idx val="9"/>
          <c:order val="9"/>
          <c:tx>
            <c:strRef>
              <c:f>'R1高齢無職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'!$M$13:$N$13</c:f>
              <c:numCache>
                <c:formatCode>#,##0_);[Red]\(#,##0\)</c:formatCode>
                <c:ptCount val="2"/>
                <c:pt idx="0">
                  <c:v>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1E-4FF1-9361-2408F2451C18}"/>
            </c:ext>
          </c:extLst>
        </c:ser>
        <c:ser>
          <c:idx val="10"/>
          <c:order val="10"/>
          <c:tx>
            <c:strRef>
              <c:f>'R1高齢無職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'!$M$14:$N$14</c:f>
              <c:numCache>
                <c:formatCode>#,##0_);[Red]\(#,##0\)</c:formatCode>
                <c:ptCount val="2"/>
                <c:pt idx="0">
                  <c:v>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1E-4FF1-9361-2408F2451C18}"/>
            </c:ext>
          </c:extLst>
        </c:ser>
        <c:ser>
          <c:idx val="11"/>
          <c:order val="11"/>
          <c:tx>
            <c:strRef>
              <c:f>'R1高齢無職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'!$M$15:$N$15</c:f>
              <c:numCache>
                <c:formatCode>#,##0_);[Red]\(#,##0\)</c:formatCode>
                <c:ptCount val="2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1E-4FF1-9361-2408F2451C18}"/>
            </c:ext>
          </c:extLst>
        </c:ser>
        <c:ser>
          <c:idx val="12"/>
          <c:order val="12"/>
          <c:tx>
            <c:strRef>
              <c:f>'R1高齢無職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'!$M$16:$N$16</c:f>
              <c:numCache>
                <c:formatCode>#,##0_);[Red]\(#,##0\)</c:formatCode>
                <c:ptCount val="2"/>
                <c:pt idx="0">
                  <c:v>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71E-4FF1-9361-2408F2451C18}"/>
            </c:ext>
          </c:extLst>
        </c:ser>
        <c:ser>
          <c:idx val="13"/>
          <c:order val="13"/>
          <c:tx>
            <c:strRef>
              <c:f>'R1高齢無職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'!$M$17:$N$17</c:f>
              <c:numCache>
                <c:formatCode>#,##0_);[Red]\(#,##0\)</c:formatCode>
                <c:ptCount val="2"/>
                <c:pt idx="0">
                  <c:v>22202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1E-4FF1-9361-2408F2451C18}"/>
            </c:ext>
          </c:extLst>
        </c:ser>
        <c:ser>
          <c:idx val="14"/>
          <c:order val="14"/>
          <c:tx>
            <c:strRef>
              <c:f>'R1高齢無職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'!$M$18:$N$18</c:f>
              <c:numCache>
                <c:formatCode>#,##0_);[Red]\(#,##0\)</c:formatCode>
                <c:ptCount val="2"/>
                <c:pt idx="0">
                  <c:v>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71E-4FF1-9361-2408F245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2016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'H28高齢無職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'!$M$4:$N$4</c:f>
              <c:numCache>
                <c:formatCode>#,##0</c:formatCode>
                <c:ptCount val="2"/>
                <c:pt idx="1">
                  <c:v>175312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E3B-820C-60626F62A447}"/>
            </c:ext>
          </c:extLst>
        </c:ser>
        <c:ser>
          <c:idx val="1"/>
          <c:order val="1"/>
          <c:tx>
            <c:strRef>
              <c:f>'H28高齢無職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'!$M$5:$N$5</c:f>
              <c:numCache>
                <c:formatCode>#,##0_);[Red]\(#,##0\)</c:formatCode>
                <c:ptCount val="2"/>
                <c:pt idx="1">
                  <c:v>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E3B-820C-60626F62A447}"/>
            </c:ext>
          </c:extLst>
        </c:ser>
        <c:ser>
          <c:idx val="2"/>
          <c:order val="2"/>
          <c:tx>
            <c:strRef>
              <c:f>'H28高齢無職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'!$M$6:$N$6</c:f>
              <c:numCache>
                <c:formatCode>#,##0_);[Red]\(#,##0\)</c:formatCode>
                <c:ptCount val="2"/>
                <c:pt idx="1">
                  <c:v>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E3B-820C-60626F62A447}"/>
            </c:ext>
          </c:extLst>
        </c:ser>
        <c:ser>
          <c:idx val="3"/>
          <c:order val="3"/>
          <c:tx>
            <c:strRef>
              <c:f>'H28高齢無職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'!$M$7:$N$7</c:f>
              <c:numCache>
                <c:formatCode>#,##0_);[Red]\(#,##0\)</c:formatCode>
                <c:ptCount val="2"/>
                <c:pt idx="0">
                  <c:v>29024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2-4E3B-820C-60626F62A447}"/>
            </c:ext>
          </c:extLst>
        </c:ser>
        <c:ser>
          <c:idx val="4"/>
          <c:order val="4"/>
          <c:tx>
            <c:strRef>
              <c:f>'H28高齢無職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'!$M$8:$N$8</c:f>
              <c:numCache>
                <c:formatCode>General</c:formatCode>
                <c:ptCount val="2"/>
                <c:pt idx="0" formatCode="#,##0_);[Red]\(#,##0\)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2-4E3B-820C-60626F62A447}"/>
            </c:ext>
          </c:extLst>
        </c:ser>
        <c:ser>
          <c:idx val="5"/>
          <c:order val="5"/>
          <c:tx>
            <c:strRef>
              <c:f>'H28高齢無職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'!$M$9:$N$9</c:f>
              <c:numCache>
                <c:formatCode>General</c:formatCode>
                <c:ptCount val="2"/>
                <c:pt idx="0" formatCode="#,##0_);[Red]\(#,##0\)">
                  <c:v>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2-4E3B-820C-60626F62A447}"/>
            </c:ext>
          </c:extLst>
        </c:ser>
        <c:ser>
          <c:idx val="6"/>
          <c:order val="6"/>
          <c:tx>
            <c:strRef>
              <c:f>'H28高齢無職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'!$M$10:$N$10</c:f>
              <c:numCache>
                <c:formatCode>General</c:formatCode>
                <c:ptCount val="2"/>
                <c:pt idx="0" formatCode="#,##0_);[Red]\(#,##0\)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B2-4E3B-820C-60626F62A447}"/>
            </c:ext>
          </c:extLst>
        </c:ser>
        <c:ser>
          <c:idx val="7"/>
          <c:order val="7"/>
          <c:tx>
            <c:strRef>
              <c:f>'H28高齢無職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'!$M$11:$N$11</c:f>
              <c:numCache>
                <c:formatCode>General</c:formatCode>
                <c:ptCount val="2"/>
                <c:pt idx="0" formatCode="#,##0_);[Red]\(#,##0\)">
                  <c:v>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B2-4E3B-820C-60626F62A447}"/>
            </c:ext>
          </c:extLst>
        </c:ser>
        <c:ser>
          <c:idx val="8"/>
          <c:order val="8"/>
          <c:tx>
            <c:strRef>
              <c:f>'H28高齢無職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'!$M$12:$N$12</c:f>
              <c:numCache>
                <c:formatCode>General</c:formatCode>
                <c:ptCount val="2"/>
                <c:pt idx="0" formatCode="#,##0_);[Red]\(#,##0\)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B2-4E3B-820C-60626F62A447}"/>
            </c:ext>
          </c:extLst>
        </c:ser>
        <c:ser>
          <c:idx val="9"/>
          <c:order val="9"/>
          <c:tx>
            <c:strRef>
              <c:f>'H28高齢無職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'!$M$13:$N$13</c:f>
              <c:numCache>
                <c:formatCode>General</c:formatCode>
                <c:ptCount val="2"/>
                <c:pt idx="0" formatCode="#,##0_);[Red]\(#,##0\)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1B2-4E3B-820C-60626F62A447}"/>
            </c:ext>
          </c:extLst>
        </c:ser>
        <c:ser>
          <c:idx val="10"/>
          <c:order val="10"/>
          <c:tx>
            <c:strRef>
              <c:f>'H28高齢無職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'!$M$14:$N$14</c:f>
              <c:numCache>
                <c:formatCode>General</c:formatCode>
                <c:ptCount val="2"/>
                <c:pt idx="0" formatCode="#,##0_);[Red]\(#,##0\)">
                  <c:v>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B2-4E3B-820C-60626F62A447}"/>
            </c:ext>
          </c:extLst>
        </c:ser>
        <c:ser>
          <c:idx val="11"/>
          <c:order val="11"/>
          <c:tx>
            <c:strRef>
              <c:f>'H28高齢無職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'!$M$15:$N$15</c:f>
              <c:numCache>
                <c:formatCode>General</c:formatCode>
                <c:ptCount val="2"/>
                <c:pt idx="0" formatCode="#,##0_);[Red]\(#,##0\)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2-4E3B-820C-60626F62A447}"/>
            </c:ext>
          </c:extLst>
        </c:ser>
        <c:ser>
          <c:idx val="12"/>
          <c:order val="12"/>
          <c:tx>
            <c:strRef>
              <c:f>'H28高齢無職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'!$M$16:$N$16</c:f>
              <c:numCache>
                <c:formatCode>General</c:formatCode>
                <c:ptCount val="2"/>
                <c:pt idx="0" formatCode="#,##0_);[Red]\(#,##0\)">
                  <c:v>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B2-4E3B-820C-60626F62A447}"/>
            </c:ext>
          </c:extLst>
        </c:ser>
        <c:ser>
          <c:idx val="13"/>
          <c:order val="13"/>
          <c:tx>
            <c:strRef>
              <c:f>'H28高齢無職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'!$M$17:$N$17</c:f>
              <c:numCache>
                <c:formatCode>General</c:formatCode>
                <c:ptCount val="2"/>
                <c:pt idx="0" formatCode="#,##0_);[Red]\(#,##0\)">
                  <c:v>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B2-4E3B-820C-60626F62A447}"/>
            </c:ext>
          </c:extLst>
        </c:ser>
        <c:ser>
          <c:idx val="14"/>
          <c:order val="14"/>
          <c:tx>
            <c:strRef>
              <c:f>'H28高齢無職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'!$M$18:$N$18</c:f>
              <c:numCache>
                <c:formatCode>General</c:formatCode>
                <c:ptCount val="2"/>
                <c:pt idx="0" formatCode="#,##0">
                  <c:v>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1B2-4E3B-820C-60626F62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28</xdr:row>
      <xdr:rowOff>171449</xdr:rowOff>
    </xdr:from>
    <xdr:to>
      <xdr:col>10</xdr:col>
      <xdr:colOff>514350</xdr:colOff>
      <xdr:row>47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3DD1B2-D6C5-4E2E-8958-15F9A632D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0.9563</cdr:x>
      <cdr:y>0.40433</cdr:y>
    </cdr:from>
    <cdr:to>
      <cdr:x>0.95676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58468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5D521-4907-4A1C-A0CA-0611D9FBC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9E971F-9449-49DA-A47F-518DE04A583B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0.17383</cdr:x>
      <cdr:y>0.39127</cdr:y>
    </cdr:from>
    <cdr:to>
      <cdr:x>0.17383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5215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0.85096</cdr:x>
      <cdr:y>0.40433</cdr:y>
    </cdr:from>
    <cdr:to>
      <cdr:x>0.85142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5508171" y="1588374"/>
          <a:ext cx="2995" cy="44181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0.16815</cdr:x>
      <cdr:y>0.39266</cdr:y>
    </cdr:from>
    <cdr:to>
      <cdr:x>0.16815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840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0.40295</cdr:y>
    </cdr:from>
    <cdr:to>
      <cdr:x>0.80301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197818" y="1582932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0.16446</cdr:x>
      <cdr:y>0.39541</cdr:y>
    </cdr:from>
    <cdr:to>
      <cdr:x>0.16446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64547" y="1553312"/>
          <a:ext cx="0" cy="9783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0.40318</cdr:y>
    </cdr:from>
    <cdr:to>
      <cdr:x>0.75376</cdr:x>
      <cdr:y>0.51074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61" y="1609081"/>
          <a:ext cx="0" cy="42926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240DE-F5EC-4248-B185-C553931B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D1CFA-7A9C-455D-8DFD-B3355FDE4636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0.16731</cdr:x>
      <cdr:y>0.38712</cdr:y>
    </cdr:from>
    <cdr:to>
      <cdr:x>0.16731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2958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0.75787</cdr:x>
      <cdr:y>0.40079</cdr:y>
    </cdr:from>
    <cdr:to>
      <cdr:x>0.75787</cdr:x>
      <cdr:y>0.50919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76878" y="1599556"/>
          <a:ext cx="0" cy="43262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87392E-11B6-426D-8FE9-C64AFCB50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48B519-5231-4ED9-A967-C85C40FBA57C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0.77114</cdr:x>
      <cdr:y>0.01662</cdr:y>
    </cdr:from>
    <cdr:to>
      <cdr:x>0.96842</cdr:x>
      <cdr:y>0.13422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8D5AE1C-5D88-4710-9B05-A276FF49EF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41800" y="60325"/>
          <a:ext cx="1085182" cy="426757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0.16739</cdr:x>
      <cdr:y>0.38712</cdr:y>
    </cdr:from>
    <cdr:to>
      <cdr:x>0.16739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3513" y="1520747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0.74167</cdr:x>
      <cdr:y>0.40295</cdr:y>
    </cdr:from>
    <cdr:to>
      <cdr:x>0.74167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00759" y="1582941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C4D346-8AF0-4822-BD9E-3565129BB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5725F0-252F-4154-A44C-D726542AF1E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0.16784</cdr:x>
      <cdr:y>0.39127</cdr:y>
    </cdr:from>
    <cdr:to>
      <cdr:x>0.16784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6383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0.73125</cdr:x>
      <cdr:y>0.40433</cdr:y>
    </cdr:from>
    <cdr:to>
      <cdr:x>0.73125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733299" y="1588374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222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F5221-D78F-49BC-A484-26A3B338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329A25-7F14-4C05-B6E8-C2D7AAC599D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0.16699</cdr:x>
      <cdr:y>0.38573</cdr:y>
    </cdr:from>
    <cdr:to>
      <cdr:x>0.16699</cdr:x>
      <cdr:y>0.64307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0940" y="1515304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0.75071</cdr:x>
      <cdr:y>0.40572</cdr:y>
    </cdr:from>
    <cdr:to>
      <cdr:x>0.75071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59272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BC8153-2A90-43E8-B17F-2BA1F5C40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07C639-BF5E-4F66-A146-F08029739919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0.16836</cdr:x>
      <cdr:y>0.39127</cdr:y>
    </cdr:from>
    <cdr:to>
      <cdr:x>0.16836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9808" y="153707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0.77176</cdr:x>
      <cdr:y>0.40156</cdr:y>
    </cdr:from>
    <cdr:to>
      <cdr:x>0.77176</cdr:x>
      <cdr:y>0.52432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95522" y="1577488"/>
          <a:ext cx="0" cy="48224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4F2ECE-D72A-417B-9A5D-AF30A27D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71A1B-1EC1-4C4C-937A-2D7AB717F6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0.39405</cdr:y>
    </cdr:from>
    <cdr:to>
      <cdr:x>0.16921</cdr:x>
      <cdr:y>0.65139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47961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0.40572</cdr:y>
    </cdr:from>
    <cdr:to>
      <cdr:x>0.78491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8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35B2EC-C109-4685-9F31-B82E0EF90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E69B32-95C8-4115-A538-224AC60C1D0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10</xdr:col>
      <xdr:colOff>168275</xdr:colOff>
      <xdr:row>23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4347549-D5CE-4EEC-BBA9-D91A982E9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C658DA-56DC-4E60-956F-10416E5A927D}"/>
            </a:ext>
          </a:extLst>
        </xdr:cNvPr>
        <xdr:cNvSpPr txBox="1"/>
      </xdr:nvSpPr>
      <xdr:spPr>
        <a:xfrm>
          <a:off x="4530090" y="169545"/>
          <a:ext cx="1062990" cy="20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0.38712</cdr:y>
    </cdr:from>
    <cdr:to>
      <cdr:x>0.16921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0.7707</cdr:x>
      <cdr:y>0.40156</cdr:y>
    </cdr:from>
    <cdr:to>
      <cdr:x>0.7707</cdr:x>
      <cdr:y>0.50996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88673" y="1577489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92C09D-02DC-49D8-BC01-965F23E64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9B1AEB-D75C-486D-A294-C6E7DAB56935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0.17163</cdr:x>
      <cdr:y>0.39266</cdr:y>
    </cdr:from>
    <cdr:to>
      <cdr:x>0.17163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097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0.40433</cdr:y>
    </cdr:from>
    <cdr:to>
      <cdr:x>0.78491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7" y="1588375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C8E24B-4564-4845-ADBA-9D13F5C69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D0BC67-6897-42E6-A0C5-3F85FBFFB4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0.173</cdr:x>
      <cdr:y>0.38989</cdr:y>
    </cdr:from>
    <cdr:to>
      <cdr:x>0.173</cdr:x>
      <cdr:y>0.64723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9837" y="1531632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0.76681</cdr:x>
      <cdr:y>0.39741</cdr:y>
    </cdr:from>
    <cdr:to>
      <cdr:x>0.76681</cdr:x>
      <cdr:y>0.50581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63475" y="1561160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0.17273</cdr:x>
      <cdr:y>0.39292</cdr:y>
    </cdr:from>
    <cdr:to>
      <cdr:x>0.17273</cdr:x>
      <cdr:y>0.65026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4223" y="1533702"/>
          <a:ext cx="0" cy="1004486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0.95742</cdr:x>
      <cdr:y>0.40928</cdr:y>
    </cdr:from>
    <cdr:to>
      <cdr:x>0.95788</cdr:x>
      <cdr:y>0.55909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119131" y="1573667"/>
          <a:ext cx="2939" cy="57600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0</xdr:rowOff>
    </xdr:from>
    <xdr:to>
      <xdr:col>10</xdr:col>
      <xdr:colOff>168275</xdr:colOff>
      <xdr:row>23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7A6A5A-60BC-4DC7-9F80-124C53A79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1B6C90-3C8B-4F91-9930-0AB806A21327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0.1788</cdr:x>
      <cdr:y>0.39292</cdr:y>
    </cdr:from>
    <cdr:to>
      <cdr:x>0.1788</cdr:x>
      <cdr:y>0.65026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42745" y="1510753"/>
          <a:ext cx="0" cy="989453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0.95742</cdr:x>
      <cdr:y>0.40928</cdr:y>
    </cdr:from>
    <cdr:to>
      <cdr:x>0.95788</cdr:x>
      <cdr:y>0.55909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119131" y="1573667"/>
          <a:ext cx="2939" cy="57600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CEF690-CA57-4EA2-983A-DDCF91590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A39410-171F-48B7-9F57-B51D2092326E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0.9604</cdr:x>
      <cdr:y>0.40433</cdr:y>
    </cdr:from>
    <cdr:to>
      <cdr:x>0.96086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87077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B9A31A-4C98-49C8-8B48-A73AE0D0E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153136-720E-4C18-B50E-2C2F28243AE3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index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tat.go.jp/data/kakei/sokuhou/nen/pdf/gy0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tat.go.jp/data/kakei/sokuhou/nen/pdf/gy0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tat.go.jp/data/kakei/sokuhou/nen/pdf/gy02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at.go.jp/data/kakei/sokuhou/nen/pdf/gy02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tat.go.jp/data/kakei/sokuhou/nen/pdf/gy02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tat.go.jp/data/kakei/sokuhou/nen/pdf/gy02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tat.go.jp/data/kakei/sokuhou/nen/pdf/gy02.pd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tat.go.jp/data/kakei/sokuhou/nen/pdf/gy02.pd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stat.go.jp/data/kakei/sokuhou/nen/pdf/gy0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-stat.go.j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.go.jp/data/kakei/sokuhou/nen/pdf/gy0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tat.go.jp/data/kakei/sokuhou/nen/pdf/gy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6"/>
  <sheetViews>
    <sheetView tabSelected="1" workbookViewId="0"/>
  </sheetViews>
  <sheetFormatPr defaultRowHeight="13.2" x14ac:dyDescent="0.2"/>
  <cols>
    <col min="1" max="1" width="9" customWidth="1"/>
    <col min="3" max="3" width="12.44140625" customWidth="1"/>
  </cols>
  <sheetData>
    <row r="3" spans="2:4" x14ac:dyDescent="0.2">
      <c r="B3" t="s">
        <v>16</v>
      </c>
      <c r="C3" t="s">
        <v>17</v>
      </c>
      <c r="D3" s="4" t="s">
        <v>18</v>
      </c>
    </row>
    <row r="4" spans="2:4" x14ac:dyDescent="0.2">
      <c r="C4" t="s">
        <v>19</v>
      </c>
    </row>
    <row r="5" spans="2:4" x14ac:dyDescent="0.2">
      <c r="C5" t="s">
        <v>20</v>
      </c>
    </row>
    <row r="6" spans="2:4" x14ac:dyDescent="0.2">
      <c r="C6" t="s">
        <v>21</v>
      </c>
      <c r="D6" t="s">
        <v>22</v>
      </c>
    </row>
    <row r="7" spans="2:4" x14ac:dyDescent="0.2">
      <c r="C7" t="s">
        <v>23</v>
      </c>
      <c r="D7" t="s">
        <v>24</v>
      </c>
    </row>
    <row r="8" spans="2:4" x14ac:dyDescent="0.2">
      <c r="C8" t="s">
        <v>26</v>
      </c>
      <c r="D8" t="s">
        <v>25</v>
      </c>
    </row>
    <row r="9" spans="2:4" x14ac:dyDescent="0.2">
      <c r="D9" t="s">
        <v>27</v>
      </c>
    </row>
    <row r="10" spans="2:4" x14ac:dyDescent="0.2">
      <c r="C10" t="s">
        <v>73</v>
      </c>
    </row>
    <row r="11" spans="2:4" x14ac:dyDescent="0.2">
      <c r="C11" t="s">
        <v>28</v>
      </c>
    </row>
    <row r="14" spans="2:4" x14ac:dyDescent="0.2">
      <c r="B14" t="s">
        <v>29</v>
      </c>
      <c r="C14" t="s">
        <v>30</v>
      </c>
    </row>
    <row r="15" spans="2:4" x14ac:dyDescent="0.2">
      <c r="C15" t="s">
        <v>32</v>
      </c>
    </row>
    <row r="16" spans="2:4" x14ac:dyDescent="0.2">
      <c r="C16" t="s">
        <v>31</v>
      </c>
    </row>
  </sheetData>
  <phoneticPr fontId="2"/>
  <hyperlinks>
    <hyperlink ref="D3" r:id="rId1" xr:uid="{F60AA010-0D6B-4DF6-8E9A-B712DB433832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FDD6-A0C4-4675-B06B-CFDA5E92CE86}">
  <dimension ref="B1:R23"/>
  <sheetViews>
    <sheetView zoomScaleNormal="100" workbookViewId="0">
      <selection activeCell="M19" sqref="M1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62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175312</v>
      </c>
    </row>
    <row r="5" spans="2:14" x14ac:dyDescent="0.2">
      <c r="L5" t="s">
        <v>2</v>
      </c>
      <c r="M5" s="1"/>
      <c r="N5" s="2">
        <v>32799</v>
      </c>
    </row>
    <row r="6" spans="2:14" x14ac:dyDescent="0.2">
      <c r="L6" t="s">
        <v>13</v>
      </c>
      <c r="N6" s="2">
        <v>60517</v>
      </c>
    </row>
    <row r="7" spans="2:14" x14ac:dyDescent="0.2">
      <c r="L7" t="s">
        <v>4</v>
      </c>
      <c r="M7" s="2">
        <v>29024</v>
      </c>
      <c r="N7" s="2"/>
    </row>
    <row r="8" spans="2:14" x14ac:dyDescent="0.2">
      <c r="L8" t="s">
        <v>14</v>
      </c>
      <c r="M8" s="2">
        <v>68193</v>
      </c>
    </row>
    <row r="9" spans="2:14" x14ac:dyDescent="0.2">
      <c r="L9" t="s">
        <v>5</v>
      </c>
      <c r="M9" s="2">
        <v>14346</v>
      </c>
    </row>
    <row r="10" spans="2:14" x14ac:dyDescent="0.2">
      <c r="L10" t="s">
        <v>6</v>
      </c>
      <c r="M10" s="2">
        <v>20427</v>
      </c>
    </row>
    <row r="11" spans="2:14" x14ac:dyDescent="0.2">
      <c r="L11" t="s">
        <v>7</v>
      </c>
      <c r="M11" s="2">
        <v>9290</v>
      </c>
    </row>
    <row r="12" spans="2:14" x14ac:dyDescent="0.2">
      <c r="L12" t="s">
        <v>8</v>
      </c>
      <c r="M12" s="2">
        <v>6737</v>
      </c>
    </row>
    <row r="13" spans="2:14" x14ac:dyDescent="0.2">
      <c r="L13" t="s">
        <v>9</v>
      </c>
      <c r="M13" s="2">
        <v>14646</v>
      </c>
    </row>
    <row r="14" spans="2:14" x14ac:dyDescent="0.2">
      <c r="L14" t="s">
        <v>10</v>
      </c>
      <c r="M14" s="2">
        <v>26505</v>
      </c>
    </row>
    <row r="15" spans="2:14" x14ac:dyDescent="0.2">
      <c r="L15" t="s">
        <v>37</v>
      </c>
      <c r="M15" s="2">
        <v>428</v>
      </c>
    </row>
    <row r="16" spans="2:14" x14ac:dyDescent="0.2">
      <c r="L16" t="s">
        <v>11</v>
      </c>
      <c r="M16" s="2">
        <v>25284</v>
      </c>
    </row>
    <row r="17" spans="5:18" x14ac:dyDescent="0.2">
      <c r="L17" t="s">
        <v>12</v>
      </c>
      <c r="M17" s="2">
        <v>25243</v>
      </c>
    </row>
    <row r="18" spans="5:18" x14ac:dyDescent="0.2">
      <c r="L18" t="s">
        <v>2</v>
      </c>
      <c r="M18" s="1">
        <v>28505</v>
      </c>
      <c r="O18" s="3">
        <f>SUM(M8:M18)</f>
        <v>239604</v>
      </c>
      <c r="Q18" s="2"/>
      <c r="R18" s="3"/>
    </row>
    <row r="19" spans="5:18" x14ac:dyDescent="0.2">
      <c r="M19" s="1">
        <f>N19</f>
        <v>268628</v>
      </c>
      <c r="N19" s="1">
        <f>SUM(N4:N18)</f>
        <v>268628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208111</v>
      </c>
    </row>
    <row r="23" spans="5:18" x14ac:dyDescent="0.2">
      <c r="L23" t="s">
        <v>60</v>
      </c>
    </row>
  </sheetData>
  <phoneticPr fontId="2"/>
  <hyperlinks>
    <hyperlink ref="E21" r:id="rId1" xr:uid="{C943F14D-56E8-488C-B4DE-3CF6C0A26227}"/>
  </hyperlinks>
  <pageMargins left="0.25" right="0.25" top="0.75" bottom="0.75" header="0.3" footer="0.3"/>
  <pageSetup paperSize="9" scale="9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D762D-AEB1-4F03-9E2C-31E2D0C4071B}">
  <dimension ref="B1:R23"/>
  <sheetViews>
    <sheetView zoomScaleNormal="100" workbookViewId="0">
      <selection activeCell="K12" sqref="K12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64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177970</v>
      </c>
    </row>
    <row r="5" spans="2:14" x14ac:dyDescent="0.2">
      <c r="L5" t="s">
        <v>2</v>
      </c>
      <c r="M5" s="1"/>
      <c r="N5" s="2">
        <v>33165</v>
      </c>
    </row>
    <row r="6" spans="2:14" x14ac:dyDescent="0.2">
      <c r="L6" t="s">
        <v>13</v>
      </c>
      <c r="N6" s="2">
        <v>67510</v>
      </c>
    </row>
    <row r="7" spans="2:14" x14ac:dyDescent="0.2">
      <c r="L7" t="s">
        <v>4</v>
      </c>
      <c r="M7" s="2">
        <v>30830</v>
      </c>
      <c r="N7" s="2"/>
    </row>
    <row r="8" spans="2:14" x14ac:dyDescent="0.2">
      <c r="L8" t="s">
        <v>14</v>
      </c>
      <c r="M8" s="2">
        <v>66517</v>
      </c>
    </row>
    <row r="9" spans="2:14" x14ac:dyDescent="0.2">
      <c r="L9" t="s">
        <v>5</v>
      </c>
      <c r="M9" s="2">
        <v>17140</v>
      </c>
    </row>
    <row r="10" spans="2:14" x14ac:dyDescent="0.2">
      <c r="L10" t="s">
        <v>6</v>
      </c>
      <c r="M10" s="2">
        <v>22390</v>
      </c>
    </row>
    <row r="11" spans="2:14" x14ac:dyDescent="0.2">
      <c r="L11" t="s">
        <v>7</v>
      </c>
      <c r="M11" s="2">
        <v>9471</v>
      </c>
    </row>
    <row r="12" spans="2:14" x14ac:dyDescent="0.2">
      <c r="L12" t="s">
        <v>8</v>
      </c>
      <c r="M12" s="2">
        <v>7116</v>
      </c>
    </row>
    <row r="13" spans="2:14" x14ac:dyDescent="0.2">
      <c r="L13" t="s">
        <v>9</v>
      </c>
      <c r="M13" s="2">
        <v>15027</v>
      </c>
    </row>
    <row r="14" spans="2:14" x14ac:dyDescent="0.2">
      <c r="L14" t="s">
        <v>10</v>
      </c>
      <c r="M14" s="2">
        <v>28448</v>
      </c>
    </row>
    <row r="15" spans="2:14" x14ac:dyDescent="0.2">
      <c r="L15" t="s">
        <v>37</v>
      </c>
      <c r="M15" s="2">
        <v>649</v>
      </c>
    </row>
    <row r="16" spans="2:14" x14ac:dyDescent="0.2">
      <c r="L16" t="s">
        <v>11</v>
      </c>
      <c r="M16" s="2">
        <v>25405</v>
      </c>
    </row>
    <row r="17" spans="5:18" x14ac:dyDescent="0.2">
      <c r="L17" t="s">
        <v>12</v>
      </c>
      <c r="M17" s="2">
        <v>26445</v>
      </c>
    </row>
    <row r="18" spans="5:18" x14ac:dyDescent="0.2">
      <c r="L18" t="s">
        <v>2</v>
      </c>
      <c r="M18" s="1">
        <v>29206</v>
      </c>
      <c r="O18" s="3">
        <f>SUM(M8:M18)</f>
        <v>247814</v>
      </c>
      <c r="Q18" s="2"/>
      <c r="R18" s="3"/>
    </row>
    <row r="19" spans="5:18" x14ac:dyDescent="0.2">
      <c r="M19" s="1">
        <f>N19</f>
        <v>278645</v>
      </c>
      <c r="N19" s="1">
        <f>SUM(N4:N18)</f>
        <v>278645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211135</v>
      </c>
    </row>
    <row r="23" spans="5:18" x14ac:dyDescent="0.2">
      <c r="L23" t="s">
        <v>60</v>
      </c>
    </row>
  </sheetData>
  <phoneticPr fontId="2"/>
  <hyperlinks>
    <hyperlink ref="E21" r:id="rId1" xr:uid="{F4099CC1-3AF1-402F-9B7A-16B6E0E5A7E2}"/>
  </hyperlinks>
  <pageMargins left="0.25" right="0.25" top="0.75" bottom="0.75" header="0.3" footer="0.3"/>
  <pageSetup paperSize="9" scale="95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EA3-A858-4E1A-AD4F-8BAB4A60702E}">
  <dimension ref="B1:R23"/>
  <sheetViews>
    <sheetView zoomScaleNormal="100" workbookViewId="0">
      <selection activeCell="K12" sqref="K12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65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173371</v>
      </c>
    </row>
    <row r="5" spans="2:14" x14ac:dyDescent="0.2">
      <c r="L5" t="s">
        <v>2</v>
      </c>
      <c r="M5" s="1"/>
      <c r="N5" s="2">
        <v>33621</v>
      </c>
    </row>
    <row r="6" spans="2:14" x14ac:dyDescent="0.2">
      <c r="L6" t="s">
        <v>13</v>
      </c>
      <c r="N6" s="2">
        <v>70868</v>
      </c>
    </row>
    <row r="7" spans="2:14" x14ac:dyDescent="0.2">
      <c r="L7" t="s">
        <v>4</v>
      </c>
      <c r="M7" s="2">
        <v>30609</v>
      </c>
      <c r="N7" s="2"/>
    </row>
    <row r="8" spans="2:14" x14ac:dyDescent="0.2">
      <c r="L8" t="s">
        <v>14</v>
      </c>
      <c r="M8" s="2">
        <v>65439</v>
      </c>
    </row>
    <row r="9" spans="2:14" x14ac:dyDescent="0.2">
      <c r="L9" t="s">
        <v>5</v>
      </c>
      <c r="M9" s="2">
        <v>15673</v>
      </c>
    </row>
    <row r="10" spans="2:14" x14ac:dyDescent="0.2">
      <c r="L10" t="s">
        <v>6</v>
      </c>
      <c r="M10" s="2">
        <v>23180</v>
      </c>
    </row>
    <row r="11" spans="2:14" x14ac:dyDescent="0.2">
      <c r="L11" t="s">
        <v>7</v>
      </c>
      <c r="M11" s="2">
        <v>10087</v>
      </c>
    </row>
    <row r="12" spans="2:14" x14ac:dyDescent="0.2">
      <c r="L12" t="s">
        <v>8</v>
      </c>
      <c r="M12" s="2">
        <v>7399</v>
      </c>
    </row>
    <row r="13" spans="2:14" x14ac:dyDescent="0.2">
      <c r="L13" t="s">
        <v>9</v>
      </c>
      <c r="M13" s="2">
        <v>14870</v>
      </c>
    </row>
    <row r="14" spans="2:14" x14ac:dyDescent="0.2">
      <c r="L14" t="s">
        <v>10</v>
      </c>
      <c r="M14" s="2">
        <v>28904</v>
      </c>
    </row>
    <row r="15" spans="2:14" x14ac:dyDescent="0.2">
      <c r="L15" t="s">
        <v>37</v>
      </c>
      <c r="M15" s="2">
        <v>397</v>
      </c>
    </row>
    <row r="16" spans="2:14" x14ac:dyDescent="0.2">
      <c r="L16" t="s">
        <v>11</v>
      </c>
      <c r="M16" s="2">
        <v>26360</v>
      </c>
    </row>
    <row r="17" spans="5:18" x14ac:dyDescent="0.2">
      <c r="L17" t="s">
        <v>12</v>
      </c>
      <c r="M17" s="2">
        <v>25232</v>
      </c>
    </row>
    <row r="18" spans="5:18" x14ac:dyDescent="0.2">
      <c r="L18" t="s">
        <v>2</v>
      </c>
      <c r="M18" s="1" t="e">
        <f>+#REF!-#REF!</f>
        <v>#REF!</v>
      </c>
      <c r="O18" s="3" t="e">
        <f>SUM(M8:M18)</f>
        <v>#REF!</v>
      </c>
      <c r="Q18" s="2"/>
      <c r="R18" s="3"/>
    </row>
    <row r="19" spans="5:18" x14ac:dyDescent="0.2">
      <c r="M19" s="1">
        <f>N19</f>
        <v>277860</v>
      </c>
      <c r="N19" s="1">
        <f>SUM(N4:N18)</f>
        <v>277860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206992</v>
      </c>
    </row>
    <row r="23" spans="5:18" x14ac:dyDescent="0.2">
      <c r="L23" t="s">
        <v>60</v>
      </c>
    </row>
  </sheetData>
  <phoneticPr fontId="2"/>
  <hyperlinks>
    <hyperlink ref="E21" r:id="rId1" xr:uid="{73AA301E-9DF0-413B-BFFD-6E6579BB35D3}"/>
  </hyperlinks>
  <pageMargins left="0.25" right="0.25" top="0.75" bottom="0.75" header="0.3" footer="0.3"/>
  <pageSetup paperSize="9" scale="95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4B72-D410-4D7A-9E6F-A5EAA2057DA1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66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184489</v>
      </c>
    </row>
    <row r="5" spans="2:14" x14ac:dyDescent="0.2">
      <c r="L5" t="s">
        <v>2</v>
      </c>
      <c r="M5" s="1"/>
      <c r="N5" s="2">
        <v>30385</v>
      </c>
    </row>
    <row r="6" spans="2:14" x14ac:dyDescent="0.2">
      <c r="L6" t="s">
        <v>13</v>
      </c>
      <c r="N6" s="2">
        <v>65421</v>
      </c>
    </row>
    <row r="7" spans="2:14" x14ac:dyDescent="0.2">
      <c r="L7" t="s">
        <v>4</v>
      </c>
      <c r="M7" s="2">
        <v>30762</v>
      </c>
      <c r="N7" s="2"/>
    </row>
    <row r="8" spans="2:14" x14ac:dyDescent="0.2">
      <c r="L8" t="s">
        <v>14</v>
      </c>
      <c r="M8" s="2">
        <v>64193</v>
      </c>
    </row>
    <row r="9" spans="2:14" x14ac:dyDescent="0.2">
      <c r="L9" t="s">
        <v>5</v>
      </c>
      <c r="M9" s="2">
        <v>17055</v>
      </c>
    </row>
    <row r="10" spans="2:14" x14ac:dyDescent="0.2">
      <c r="L10" t="s">
        <v>6</v>
      </c>
      <c r="M10" s="2">
        <v>22428</v>
      </c>
    </row>
    <row r="11" spans="2:14" x14ac:dyDescent="0.2">
      <c r="L11" t="s">
        <v>7</v>
      </c>
      <c r="M11" s="2">
        <v>10145</v>
      </c>
    </row>
    <row r="12" spans="2:14" x14ac:dyDescent="0.2">
      <c r="L12" t="s">
        <v>8</v>
      </c>
      <c r="M12" s="2">
        <v>7679</v>
      </c>
    </row>
    <row r="13" spans="2:14" x14ac:dyDescent="0.2">
      <c r="L13" t="s">
        <v>9</v>
      </c>
      <c r="M13" s="2">
        <v>14934</v>
      </c>
    </row>
    <row r="14" spans="2:14" x14ac:dyDescent="0.2">
      <c r="L14" t="s">
        <v>10</v>
      </c>
      <c r="M14" s="2">
        <v>27708</v>
      </c>
    </row>
    <row r="15" spans="2:14" x14ac:dyDescent="0.2">
      <c r="L15" t="s">
        <v>37</v>
      </c>
      <c r="M15" s="2">
        <v>711</v>
      </c>
    </row>
    <row r="16" spans="2:14" x14ac:dyDescent="0.2">
      <c r="L16" t="s">
        <v>11</v>
      </c>
      <c r="M16" s="2">
        <v>25996</v>
      </c>
    </row>
    <row r="17" spans="5:18" x14ac:dyDescent="0.2">
      <c r="L17" t="s">
        <v>12</v>
      </c>
      <c r="M17" s="2">
        <v>27678</v>
      </c>
    </row>
    <row r="18" spans="5:18" x14ac:dyDescent="0.2">
      <c r="L18" t="s">
        <v>2</v>
      </c>
      <c r="M18" s="1">
        <v>31007</v>
      </c>
      <c r="O18" s="3">
        <f>SUM(M8:M18)</f>
        <v>249534</v>
      </c>
      <c r="Q18" s="2"/>
      <c r="R18" s="3"/>
    </row>
    <row r="19" spans="5:18" x14ac:dyDescent="0.2">
      <c r="M19" s="1">
        <f>N19</f>
        <v>280295</v>
      </c>
      <c r="N19" s="1">
        <f>SUM(N4:N18)</f>
        <v>280295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214874</v>
      </c>
    </row>
    <row r="23" spans="5:18" x14ac:dyDescent="0.2">
      <c r="L23" t="s">
        <v>60</v>
      </c>
    </row>
  </sheetData>
  <phoneticPr fontId="2"/>
  <hyperlinks>
    <hyperlink ref="E21" r:id="rId1" xr:uid="{5CFA7E72-3600-4A14-9CE7-E0C23950AAD1}"/>
  </hyperlinks>
  <pageMargins left="0.25" right="0.25" top="0.75" bottom="0.75" header="0.3" footer="0.3"/>
  <pageSetup paperSize="9" scale="95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1CE6-2E17-4809-A5AD-2B25A2804B88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67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183769</v>
      </c>
    </row>
    <row r="5" spans="2:14" x14ac:dyDescent="0.2">
      <c r="L5" t="s">
        <v>2</v>
      </c>
      <c r="M5" s="1"/>
      <c r="N5" s="2">
        <v>31786</v>
      </c>
    </row>
    <row r="6" spans="2:14" x14ac:dyDescent="0.2">
      <c r="L6" t="s">
        <v>13</v>
      </c>
      <c r="N6" s="2">
        <v>57026</v>
      </c>
    </row>
    <row r="7" spans="2:14" x14ac:dyDescent="0.2">
      <c r="L7" t="s">
        <v>4</v>
      </c>
      <c r="M7" s="2">
        <v>30443</v>
      </c>
      <c r="N7" s="2"/>
    </row>
    <row r="8" spans="2:14" x14ac:dyDescent="0.2">
      <c r="L8" t="s">
        <v>14</v>
      </c>
      <c r="M8" s="2">
        <v>62450</v>
      </c>
    </row>
    <row r="9" spans="2:14" x14ac:dyDescent="0.2">
      <c r="L9" t="s">
        <v>5</v>
      </c>
      <c r="M9" s="2">
        <v>15320</v>
      </c>
    </row>
    <row r="10" spans="2:14" x14ac:dyDescent="0.2">
      <c r="L10" t="s">
        <v>6</v>
      </c>
      <c r="M10" s="2">
        <v>21881</v>
      </c>
    </row>
    <row r="11" spans="2:14" x14ac:dyDescent="0.2">
      <c r="L11" t="s">
        <v>7</v>
      </c>
      <c r="M11" s="2">
        <v>9455</v>
      </c>
    </row>
    <row r="12" spans="2:14" x14ac:dyDescent="0.2">
      <c r="L12" t="s">
        <v>8</v>
      </c>
      <c r="M12" s="2">
        <v>7129</v>
      </c>
    </row>
    <row r="13" spans="2:14" x14ac:dyDescent="0.2">
      <c r="L13" t="s">
        <v>9</v>
      </c>
      <c r="M13" s="2">
        <v>14653</v>
      </c>
    </row>
    <row r="14" spans="2:14" x14ac:dyDescent="0.2">
      <c r="L14" t="s">
        <v>10</v>
      </c>
      <c r="M14" s="2">
        <v>27415</v>
      </c>
    </row>
    <row r="15" spans="2:14" x14ac:dyDescent="0.2">
      <c r="L15" t="s">
        <v>37</v>
      </c>
      <c r="M15" s="2">
        <v>1332</v>
      </c>
    </row>
    <row r="16" spans="2:14" x14ac:dyDescent="0.2">
      <c r="L16" t="s">
        <v>11</v>
      </c>
      <c r="M16" s="2">
        <v>25745</v>
      </c>
    </row>
    <row r="17" spans="5:18" x14ac:dyDescent="0.2">
      <c r="L17" t="s">
        <v>12</v>
      </c>
      <c r="M17" s="2">
        <v>27464</v>
      </c>
    </row>
    <row r="18" spans="5:18" x14ac:dyDescent="0.2">
      <c r="L18" t="s">
        <v>2</v>
      </c>
      <c r="M18" s="1">
        <v>29294</v>
      </c>
      <c r="O18" s="3">
        <f>SUM(M8:M18)</f>
        <v>242138</v>
      </c>
      <c r="Q18" s="2"/>
      <c r="R18" s="3"/>
    </row>
    <row r="19" spans="5:18" x14ac:dyDescent="0.2">
      <c r="M19" s="1">
        <f>N19</f>
        <v>272581</v>
      </c>
      <c r="N19" s="1">
        <f>SUM(N4:N18)</f>
        <v>272581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215555</v>
      </c>
    </row>
    <row r="23" spans="5:18" x14ac:dyDescent="0.2">
      <c r="L23" t="s">
        <v>60</v>
      </c>
    </row>
  </sheetData>
  <phoneticPr fontId="2"/>
  <hyperlinks>
    <hyperlink ref="E21" r:id="rId1" xr:uid="{B0D0A196-8B3C-4D3E-BEC3-7793DCEEE55B}"/>
  </hyperlinks>
  <pageMargins left="0.25" right="0.25" top="0.75" bottom="0.75" header="0.3" footer="0.3"/>
  <pageSetup paperSize="9" scale="95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A0AD-EFB6-4A2B-A05E-89E250CC3278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68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186863</v>
      </c>
    </row>
    <row r="5" spans="2:14" x14ac:dyDescent="0.2">
      <c r="L5" t="s">
        <v>2</v>
      </c>
      <c r="M5" s="1"/>
      <c r="N5" s="2">
        <v>31501</v>
      </c>
    </row>
    <row r="6" spans="2:14" x14ac:dyDescent="0.2">
      <c r="L6" t="s">
        <v>13</v>
      </c>
      <c r="N6" s="2">
        <v>52818</v>
      </c>
    </row>
    <row r="7" spans="2:14" x14ac:dyDescent="0.2">
      <c r="L7" t="s">
        <v>4</v>
      </c>
      <c r="M7" s="2">
        <v>30568</v>
      </c>
      <c r="N7" s="2"/>
    </row>
    <row r="8" spans="2:14" x14ac:dyDescent="0.2">
      <c r="L8" t="s">
        <v>14</v>
      </c>
      <c r="M8" s="2">
        <v>62496</v>
      </c>
    </row>
    <row r="9" spans="2:14" x14ac:dyDescent="0.2">
      <c r="L9" t="s">
        <v>5</v>
      </c>
      <c r="M9" s="2">
        <v>16243</v>
      </c>
    </row>
    <row r="10" spans="2:14" x14ac:dyDescent="0.2">
      <c r="L10" t="s">
        <v>6</v>
      </c>
      <c r="M10" s="2">
        <v>20877</v>
      </c>
    </row>
    <row r="11" spans="2:14" x14ac:dyDescent="0.2">
      <c r="L11" t="s">
        <v>7</v>
      </c>
      <c r="M11" s="2">
        <v>9487</v>
      </c>
    </row>
    <row r="12" spans="2:14" x14ac:dyDescent="0.2">
      <c r="L12" t="s">
        <v>8</v>
      </c>
      <c r="M12" s="2">
        <v>7154</v>
      </c>
    </row>
    <row r="13" spans="2:14" x14ac:dyDescent="0.2">
      <c r="L13" t="s">
        <v>9</v>
      </c>
      <c r="M13" s="2">
        <v>15144</v>
      </c>
    </row>
    <row r="14" spans="2:14" x14ac:dyDescent="0.2">
      <c r="L14" t="s">
        <v>10</v>
      </c>
      <c r="M14" s="2">
        <v>23358</v>
      </c>
    </row>
    <row r="15" spans="2:14" x14ac:dyDescent="0.2">
      <c r="L15" t="s">
        <v>37</v>
      </c>
      <c r="M15" s="2">
        <v>571</v>
      </c>
    </row>
    <row r="16" spans="2:14" x14ac:dyDescent="0.2">
      <c r="L16" t="s">
        <v>11</v>
      </c>
      <c r="M16" s="2">
        <v>26012</v>
      </c>
    </row>
    <row r="17" spans="5:18" x14ac:dyDescent="0.2">
      <c r="L17" t="s">
        <v>12</v>
      </c>
      <c r="M17" s="2">
        <v>28147</v>
      </c>
    </row>
    <row r="18" spans="5:18" x14ac:dyDescent="0.2">
      <c r="L18" t="s">
        <v>2</v>
      </c>
      <c r="M18" s="1">
        <v>31124</v>
      </c>
      <c r="O18" s="3">
        <f>SUM(M8:M18)</f>
        <v>240613</v>
      </c>
      <c r="Q18" s="2"/>
      <c r="R18" s="3"/>
    </row>
    <row r="19" spans="5:18" x14ac:dyDescent="0.2">
      <c r="M19" s="1">
        <f>N19</f>
        <v>271182</v>
      </c>
      <c r="N19" s="1">
        <f>SUM(N4:N18)</f>
        <v>271182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218364</v>
      </c>
    </row>
    <row r="23" spans="5:18" x14ac:dyDescent="0.2">
      <c r="L23" t="s">
        <v>60</v>
      </c>
    </row>
  </sheetData>
  <phoneticPr fontId="2"/>
  <hyperlinks>
    <hyperlink ref="E21" r:id="rId1" xr:uid="{24AF4937-C262-490C-9A20-A149610EC7E1}"/>
  </hyperlinks>
  <pageMargins left="0.25" right="0.25" top="0.75" bottom="0.75" header="0.3" footer="0.3"/>
  <pageSetup paperSize="9" scale="95" orientation="landscape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ADE1-17DC-4BC1-B40B-EE4C533EEC3D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69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187592</v>
      </c>
    </row>
    <row r="5" spans="2:14" x14ac:dyDescent="0.2">
      <c r="L5" t="s">
        <v>2</v>
      </c>
      <c r="M5" s="1"/>
      <c r="N5" s="2">
        <v>30796</v>
      </c>
    </row>
    <row r="6" spans="2:14" x14ac:dyDescent="0.2">
      <c r="L6" t="s">
        <v>13</v>
      </c>
      <c r="N6" s="2">
        <v>58485</v>
      </c>
    </row>
    <row r="7" spans="2:14" x14ac:dyDescent="0.2">
      <c r="L7" t="s">
        <v>4</v>
      </c>
      <c r="M7" s="2">
        <v>31003</v>
      </c>
      <c r="N7" s="2"/>
    </row>
    <row r="8" spans="2:14" x14ac:dyDescent="0.2">
      <c r="L8" t="s">
        <v>14</v>
      </c>
      <c r="M8" s="2">
        <v>62166</v>
      </c>
    </row>
    <row r="9" spans="2:14" x14ac:dyDescent="0.2">
      <c r="L9" t="s">
        <v>5</v>
      </c>
      <c r="M9" s="2">
        <v>15688</v>
      </c>
    </row>
    <row r="10" spans="2:14" x14ac:dyDescent="0.2">
      <c r="L10" t="s">
        <v>6</v>
      </c>
      <c r="M10" s="2">
        <v>20847</v>
      </c>
    </row>
    <row r="11" spans="2:14" x14ac:dyDescent="0.2">
      <c r="L11" t="s">
        <v>7</v>
      </c>
      <c r="M11" s="2">
        <v>9754</v>
      </c>
    </row>
    <row r="12" spans="2:14" x14ac:dyDescent="0.2">
      <c r="L12" t="s">
        <v>8</v>
      </c>
      <c r="M12" s="2">
        <v>7093</v>
      </c>
    </row>
    <row r="13" spans="2:14" x14ac:dyDescent="0.2">
      <c r="L13" t="s">
        <v>9</v>
      </c>
      <c r="M13" s="2">
        <v>14859</v>
      </c>
    </row>
    <row r="14" spans="2:14" x14ac:dyDescent="0.2">
      <c r="L14" t="s">
        <v>10</v>
      </c>
      <c r="M14" s="2">
        <v>27014</v>
      </c>
    </row>
    <row r="15" spans="2:14" x14ac:dyDescent="0.2">
      <c r="L15" t="s">
        <v>37</v>
      </c>
      <c r="M15" s="2">
        <v>365</v>
      </c>
    </row>
    <row r="16" spans="2:14" x14ac:dyDescent="0.2">
      <c r="L16" t="s">
        <v>11</v>
      </c>
      <c r="M16" s="2">
        <v>29076</v>
      </c>
    </row>
    <row r="17" spans="5:18" x14ac:dyDescent="0.2">
      <c r="L17" t="s">
        <v>12</v>
      </c>
      <c r="M17" s="2">
        <v>28547</v>
      </c>
    </row>
    <row r="18" spans="5:18" x14ac:dyDescent="0.2">
      <c r="L18" t="s">
        <v>2</v>
      </c>
      <c r="M18" s="1">
        <v>30462</v>
      </c>
      <c r="O18" s="3">
        <f>SUM(M8:M18)</f>
        <v>245871</v>
      </c>
      <c r="Q18" s="2"/>
      <c r="R18" s="3"/>
    </row>
    <row r="19" spans="5:18" x14ac:dyDescent="0.2">
      <c r="M19" s="1">
        <f>N19</f>
        <v>276873</v>
      </c>
      <c r="N19" s="1">
        <f>SUM(N4:N18)</f>
        <v>276873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218388</v>
      </c>
    </row>
    <row r="23" spans="5:18" x14ac:dyDescent="0.2">
      <c r="L23" t="s">
        <v>60</v>
      </c>
    </row>
  </sheetData>
  <phoneticPr fontId="2"/>
  <hyperlinks>
    <hyperlink ref="E21" r:id="rId1" xr:uid="{CAC26D56-448D-4238-8D3F-6668DEAFDFD1}"/>
  </hyperlinks>
  <pageMargins left="0.25" right="0.25" top="0.75" bottom="0.75" header="0.3" footer="0.3"/>
  <pageSetup paperSize="9" scale="95" orientation="landscape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F691-DF67-4F5B-990B-6EFA5396B107}">
  <dimension ref="B1:R23"/>
  <sheetViews>
    <sheetView zoomScaleNormal="100" workbookViewId="0">
      <selection activeCell="K11" sqref="K11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70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188816</v>
      </c>
    </row>
    <row r="5" spans="2:14" x14ac:dyDescent="0.2">
      <c r="L5" t="s">
        <v>2</v>
      </c>
      <c r="M5" s="1"/>
      <c r="N5" s="2">
        <v>33747</v>
      </c>
    </row>
    <row r="6" spans="2:14" x14ac:dyDescent="0.2">
      <c r="L6" t="s">
        <v>13</v>
      </c>
      <c r="N6" s="2">
        <v>54225</v>
      </c>
    </row>
    <row r="7" spans="2:14" x14ac:dyDescent="0.2">
      <c r="L7" t="s">
        <v>4</v>
      </c>
      <c r="M7" s="2">
        <v>32169</v>
      </c>
      <c r="N7" s="2"/>
    </row>
    <row r="8" spans="2:14" x14ac:dyDescent="0.2">
      <c r="L8" t="s">
        <v>14</v>
      </c>
      <c r="M8" s="2">
        <v>62652</v>
      </c>
    </row>
    <row r="9" spans="2:14" x14ac:dyDescent="0.2">
      <c r="L9" t="s">
        <v>5</v>
      </c>
      <c r="M9" s="2">
        <v>14546</v>
      </c>
    </row>
    <row r="10" spans="2:14" x14ac:dyDescent="0.2">
      <c r="L10" t="s">
        <v>6</v>
      </c>
      <c r="M10" s="2">
        <v>20435</v>
      </c>
    </row>
    <row r="11" spans="2:14" x14ac:dyDescent="0.2">
      <c r="L11" t="s">
        <v>7</v>
      </c>
      <c r="M11" s="2">
        <v>9711</v>
      </c>
    </row>
    <row r="12" spans="2:14" x14ac:dyDescent="0.2">
      <c r="L12" t="s">
        <v>8</v>
      </c>
      <c r="M12" s="2">
        <v>7759</v>
      </c>
    </row>
    <row r="13" spans="2:14" x14ac:dyDescent="0.2">
      <c r="L13" t="s">
        <v>9</v>
      </c>
      <c r="M13" s="2">
        <v>14827</v>
      </c>
    </row>
    <row r="14" spans="2:14" x14ac:dyDescent="0.2">
      <c r="L14" t="s">
        <v>10</v>
      </c>
      <c r="M14" s="2">
        <v>25216</v>
      </c>
    </row>
    <row r="15" spans="2:14" x14ac:dyDescent="0.2">
      <c r="L15" t="s">
        <v>37</v>
      </c>
      <c r="M15" s="2">
        <v>692</v>
      </c>
    </row>
    <row r="16" spans="2:14" x14ac:dyDescent="0.2">
      <c r="L16" t="s">
        <v>11</v>
      </c>
      <c r="M16" s="2">
        <v>28424</v>
      </c>
    </row>
    <row r="17" spans="5:18" x14ac:dyDescent="0.2">
      <c r="L17" t="s">
        <v>12</v>
      </c>
      <c r="M17" s="2">
        <v>29990</v>
      </c>
    </row>
    <row r="18" spans="5:18" x14ac:dyDescent="0.2">
      <c r="L18" t="s">
        <v>2</v>
      </c>
      <c r="M18" s="1">
        <v>30368</v>
      </c>
      <c r="O18" s="3">
        <f>SUM(M8:M18)</f>
        <v>244620</v>
      </c>
      <c r="Q18" s="2"/>
      <c r="R18" s="3"/>
    </row>
    <row r="19" spans="5:18" x14ac:dyDescent="0.2">
      <c r="M19" s="1">
        <f>N19</f>
        <v>276788</v>
      </c>
      <c r="N19" s="1">
        <f>SUM(N4:N18)</f>
        <v>276788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222563</v>
      </c>
    </row>
    <row r="23" spans="5:18" x14ac:dyDescent="0.2">
      <c r="L23" t="s">
        <v>60</v>
      </c>
    </row>
  </sheetData>
  <phoneticPr fontId="2"/>
  <hyperlinks>
    <hyperlink ref="E21" r:id="rId1" xr:uid="{2E2AD93F-2C72-466D-8A81-85AE8BC99FAA}"/>
  </hyperlinks>
  <pageMargins left="0.25" right="0.25" top="0.75" bottom="0.75" header="0.3" footer="0.3"/>
  <pageSetup paperSize="9" scale="95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C017-50AC-49BE-B3EC-DDFB37DC5179}">
  <dimension ref="B1:R23"/>
  <sheetViews>
    <sheetView topLeftCell="A2" zoomScaleNormal="100" workbookViewId="0">
      <selection activeCell="B29" sqref="B2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71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189545</v>
      </c>
    </row>
    <row r="5" spans="2:14" x14ac:dyDescent="0.2">
      <c r="L5" t="s">
        <v>2</v>
      </c>
      <c r="M5" s="1"/>
      <c r="N5" s="2">
        <v>33186</v>
      </c>
    </row>
    <row r="6" spans="2:14" x14ac:dyDescent="0.2">
      <c r="L6" t="s">
        <v>13</v>
      </c>
      <c r="N6" s="2">
        <v>60623</v>
      </c>
    </row>
    <row r="7" spans="2:14" x14ac:dyDescent="0.2">
      <c r="L7" t="s">
        <v>4</v>
      </c>
      <c r="M7" s="2">
        <v>32903</v>
      </c>
      <c r="N7" s="2"/>
    </row>
    <row r="8" spans="2:14" x14ac:dyDescent="0.2">
      <c r="L8" t="s">
        <v>14</v>
      </c>
      <c r="M8" s="2">
        <v>62815</v>
      </c>
    </row>
    <row r="9" spans="2:14" x14ac:dyDescent="0.2">
      <c r="L9" t="s">
        <v>5</v>
      </c>
      <c r="M9" s="2">
        <v>15298</v>
      </c>
    </row>
    <row r="10" spans="2:14" x14ac:dyDescent="0.2">
      <c r="L10" t="s">
        <v>6</v>
      </c>
      <c r="M10" s="2">
        <v>21361</v>
      </c>
    </row>
    <row r="11" spans="2:14" x14ac:dyDescent="0.2">
      <c r="L11" t="s">
        <v>7</v>
      </c>
      <c r="M11" s="2">
        <v>8757</v>
      </c>
    </row>
    <row r="12" spans="2:14" x14ac:dyDescent="0.2">
      <c r="L12" t="s">
        <v>8</v>
      </c>
      <c r="M12" s="2">
        <v>8017</v>
      </c>
    </row>
    <row r="13" spans="2:14" x14ac:dyDescent="0.2">
      <c r="L13" t="s">
        <v>9</v>
      </c>
      <c r="M13" s="2">
        <v>15089</v>
      </c>
    </row>
    <row r="14" spans="2:14" x14ac:dyDescent="0.2">
      <c r="L14" t="s">
        <v>10</v>
      </c>
      <c r="M14" s="2">
        <v>25398</v>
      </c>
    </row>
    <row r="15" spans="2:14" x14ac:dyDescent="0.2">
      <c r="L15" t="s">
        <v>37</v>
      </c>
      <c r="M15" s="2">
        <v>466</v>
      </c>
    </row>
    <row r="16" spans="2:14" x14ac:dyDescent="0.2">
      <c r="L16" t="s">
        <v>11</v>
      </c>
      <c r="M16" s="2">
        <v>29124</v>
      </c>
    </row>
    <row r="17" spans="5:18" x14ac:dyDescent="0.2">
      <c r="L17" t="s">
        <v>12</v>
      </c>
      <c r="M17" s="2">
        <v>31857</v>
      </c>
    </row>
    <row r="18" spans="5:18" x14ac:dyDescent="0.2">
      <c r="L18" t="s">
        <v>2</v>
      </c>
      <c r="M18" s="1">
        <v>32270</v>
      </c>
      <c r="O18" s="3">
        <f>SUM(M8:M18)</f>
        <v>250452</v>
      </c>
      <c r="Q18" s="2"/>
      <c r="R18" s="3"/>
    </row>
    <row r="19" spans="5:18" x14ac:dyDescent="0.2">
      <c r="M19" s="1">
        <f>N19</f>
        <v>283354</v>
      </c>
      <c r="N19" s="1">
        <f>SUM(N4:N18)</f>
        <v>283354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222731</v>
      </c>
    </row>
    <row r="23" spans="5:18" x14ac:dyDescent="0.2">
      <c r="L23" t="s">
        <v>60</v>
      </c>
    </row>
  </sheetData>
  <phoneticPr fontId="2"/>
  <hyperlinks>
    <hyperlink ref="E21" r:id="rId1" xr:uid="{21C8BB20-25C7-4824-ABD7-CA112C64CE41}"/>
  </hyperlinks>
  <pageMargins left="0.25" right="0.25" top="0.75" bottom="0.75" header="0.3" footer="0.3"/>
  <pageSetup paperSize="9"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B96F-BFF8-44D6-9DCD-6C1BE6BB1C67}">
  <sheetPr>
    <pageSetUpPr fitToPage="1"/>
  </sheetPr>
  <dimension ref="A1:T46"/>
  <sheetViews>
    <sheetView workbookViewId="0">
      <pane ySplit="3" topLeftCell="A12" activePane="bottomLeft" state="frozen"/>
      <selection activeCell="G23" sqref="G23"/>
      <selection pane="bottomLeft"/>
    </sheetView>
  </sheetViews>
  <sheetFormatPr defaultRowHeight="13.2" x14ac:dyDescent="0.2"/>
  <cols>
    <col min="1" max="1" width="15.109375" customWidth="1"/>
    <col min="2" max="3" width="12.109375" customWidth="1"/>
    <col min="6" max="7" width="10.33203125" customWidth="1"/>
    <col min="8" max="8" width="12.44140625" customWidth="1"/>
    <col min="9" max="9" width="9" bestFit="1" customWidth="1"/>
    <col min="12" max="12" width="10.21875" customWidth="1"/>
    <col min="13" max="13" width="14.109375" bestFit="1" customWidth="1"/>
    <col min="14" max="14" width="12.44140625" customWidth="1"/>
    <col min="16" max="16" width="10.77734375" customWidth="1"/>
    <col min="19" max="19" width="16.6640625" customWidth="1"/>
    <col min="20" max="20" width="10.88671875" customWidth="1"/>
  </cols>
  <sheetData>
    <row r="1" spans="1:20" x14ac:dyDescent="0.2">
      <c r="B1" t="s">
        <v>41</v>
      </c>
    </row>
    <row r="2" spans="1:20" x14ac:dyDescent="0.2">
      <c r="B2" t="s">
        <v>42</v>
      </c>
    </row>
    <row r="3" spans="1:20" x14ac:dyDescent="0.2">
      <c r="B3" t="s">
        <v>34</v>
      </c>
      <c r="C3" t="s">
        <v>1</v>
      </c>
      <c r="D3" t="s">
        <v>2</v>
      </c>
      <c r="E3" t="s">
        <v>43</v>
      </c>
      <c r="F3" t="s">
        <v>35</v>
      </c>
      <c r="G3" t="s">
        <v>74</v>
      </c>
      <c r="H3" t="s">
        <v>4</v>
      </c>
      <c r="I3" t="s">
        <v>36</v>
      </c>
      <c r="J3" t="s">
        <v>14</v>
      </c>
      <c r="K3" t="s">
        <v>5</v>
      </c>
      <c r="L3" t="s">
        <v>6</v>
      </c>
      <c r="M3" t="s">
        <v>7</v>
      </c>
      <c r="N3" t="s">
        <v>8</v>
      </c>
      <c r="O3" t="s">
        <v>44</v>
      </c>
      <c r="P3" t="s">
        <v>10</v>
      </c>
      <c r="Q3" t="s">
        <v>37</v>
      </c>
      <c r="R3" t="s">
        <v>11</v>
      </c>
      <c r="S3" t="s">
        <v>38</v>
      </c>
      <c r="T3" t="s">
        <v>45</v>
      </c>
    </row>
    <row r="4" spans="1:20" x14ac:dyDescent="0.2">
      <c r="A4" s="10" t="s">
        <v>75</v>
      </c>
      <c r="B4" s="18" t="s">
        <v>82</v>
      </c>
      <c r="C4" s="18"/>
      <c r="D4" s="18"/>
      <c r="E4" s="18"/>
      <c r="F4" s="18"/>
      <c r="G4" s="18"/>
      <c r="H4" s="18"/>
      <c r="I4" s="6">
        <v>257365</v>
      </c>
      <c r="J4" s="6">
        <v>64291</v>
      </c>
      <c r="K4" s="6">
        <v>22129</v>
      </c>
      <c r="L4" s="6">
        <v>19390</v>
      </c>
      <c r="M4" s="6">
        <v>10631</v>
      </c>
      <c r="N4" s="6">
        <v>10604</v>
      </c>
      <c r="O4" s="6">
        <v>12613</v>
      </c>
      <c r="P4" s="6">
        <v>23387</v>
      </c>
      <c r="Q4" s="7">
        <v>632</v>
      </c>
      <c r="R4" s="6">
        <v>27653</v>
      </c>
      <c r="S4" s="6">
        <v>66036</v>
      </c>
      <c r="T4" s="6">
        <v>35362</v>
      </c>
    </row>
    <row r="5" spans="1:20" x14ac:dyDescent="0.2">
      <c r="A5" s="10" t="s">
        <v>76</v>
      </c>
      <c r="B5" s="18"/>
      <c r="C5" s="18"/>
      <c r="D5" s="18"/>
      <c r="E5" s="18"/>
      <c r="F5" s="18"/>
      <c r="G5" s="18"/>
      <c r="H5" s="18"/>
      <c r="I5" s="8">
        <v>253470</v>
      </c>
      <c r="J5" s="8">
        <v>61986</v>
      </c>
      <c r="K5" s="8">
        <v>19405</v>
      </c>
      <c r="L5" s="8">
        <v>19695</v>
      </c>
      <c r="M5" s="8">
        <v>10866</v>
      </c>
      <c r="N5" s="8">
        <v>10122</v>
      </c>
      <c r="O5" s="8">
        <v>14070</v>
      </c>
      <c r="P5" s="8">
        <v>23204</v>
      </c>
      <c r="Q5" s="9">
        <v>902</v>
      </c>
      <c r="R5" s="8">
        <v>27739</v>
      </c>
      <c r="S5" s="8">
        <v>65481</v>
      </c>
      <c r="T5" s="8">
        <v>35076</v>
      </c>
    </row>
    <row r="6" spans="1:20" x14ac:dyDescent="0.2">
      <c r="A6" s="10" t="s">
        <v>77</v>
      </c>
      <c r="B6" s="18"/>
      <c r="C6" s="18"/>
      <c r="D6" s="18"/>
      <c r="E6" s="18"/>
      <c r="F6" s="18"/>
      <c r="G6" s="18"/>
      <c r="H6" s="18"/>
      <c r="I6" s="6">
        <v>256297</v>
      </c>
      <c r="J6" s="6">
        <v>63022</v>
      </c>
      <c r="K6" s="6">
        <v>20576</v>
      </c>
      <c r="L6" s="6">
        <v>19420</v>
      </c>
      <c r="M6" s="6">
        <v>10199</v>
      </c>
      <c r="N6" s="6">
        <v>9658</v>
      </c>
      <c r="O6" s="6">
        <v>14077</v>
      </c>
      <c r="P6" s="6">
        <v>23868</v>
      </c>
      <c r="Q6" s="7">
        <v>706</v>
      </c>
      <c r="R6" s="6">
        <v>27245</v>
      </c>
      <c r="S6" s="6">
        <v>67526</v>
      </c>
      <c r="T6" s="6">
        <v>34831</v>
      </c>
    </row>
    <row r="7" spans="1:20" x14ac:dyDescent="0.2">
      <c r="A7" s="10" t="s">
        <v>78</v>
      </c>
      <c r="B7" s="18"/>
      <c r="C7" s="18"/>
      <c r="D7" s="18"/>
      <c r="E7" s="18"/>
      <c r="F7" s="18"/>
      <c r="G7" s="18"/>
      <c r="H7" s="18"/>
      <c r="I7" s="8">
        <v>253115</v>
      </c>
      <c r="J7" s="8">
        <v>63317</v>
      </c>
      <c r="K7" s="8">
        <v>17893</v>
      </c>
      <c r="L7" s="8">
        <v>19078</v>
      </c>
      <c r="M7" s="8">
        <v>10486</v>
      </c>
      <c r="N7" s="8">
        <v>8979</v>
      </c>
      <c r="O7" s="8">
        <v>15508</v>
      </c>
      <c r="P7" s="8">
        <v>24119</v>
      </c>
      <c r="Q7" s="9">
        <v>708</v>
      </c>
      <c r="R7" s="8">
        <v>26428</v>
      </c>
      <c r="S7" s="8">
        <v>66599</v>
      </c>
      <c r="T7" s="8">
        <v>34402</v>
      </c>
    </row>
    <row r="8" spans="1:20" x14ac:dyDescent="0.2">
      <c r="A8" s="10" t="s">
        <v>79</v>
      </c>
      <c r="B8" s="18"/>
      <c r="C8" s="18"/>
      <c r="D8" s="18"/>
      <c r="E8" s="18"/>
      <c r="F8" s="18"/>
      <c r="G8" s="18"/>
      <c r="H8" s="18"/>
      <c r="I8" s="6">
        <v>252051</v>
      </c>
      <c r="J8" s="6">
        <v>62370</v>
      </c>
      <c r="K8" s="6">
        <v>19105</v>
      </c>
      <c r="L8" s="6">
        <v>19338</v>
      </c>
      <c r="M8" s="6">
        <v>9012</v>
      </c>
      <c r="N8" s="6">
        <v>9164</v>
      </c>
      <c r="O8" s="6">
        <v>14281</v>
      </c>
      <c r="P8" s="6">
        <v>24659</v>
      </c>
      <c r="Q8" s="7">
        <v>606</v>
      </c>
      <c r="R8" s="6">
        <v>27518</v>
      </c>
      <c r="S8" s="6">
        <v>65997</v>
      </c>
      <c r="T8" s="6">
        <v>33858</v>
      </c>
    </row>
    <row r="9" spans="1:20" x14ac:dyDescent="0.2">
      <c r="A9" s="10" t="s">
        <v>80</v>
      </c>
      <c r="B9" s="18"/>
      <c r="C9" s="18"/>
      <c r="D9" s="18"/>
      <c r="E9" s="18"/>
      <c r="F9" s="18"/>
      <c r="G9" s="18"/>
      <c r="H9" s="18"/>
      <c r="I9" s="8">
        <v>250121</v>
      </c>
      <c r="J9" s="8">
        <v>62352</v>
      </c>
      <c r="K9" s="8">
        <v>17930</v>
      </c>
      <c r="L9" s="8">
        <v>19876</v>
      </c>
      <c r="M9" s="8">
        <v>9632</v>
      </c>
      <c r="N9" s="8">
        <v>8945</v>
      </c>
      <c r="O9" s="8">
        <v>15477</v>
      </c>
      <c r="P9" s="8">
        <v>25503</v>
      </c>
      <c r="Q9" s="9">
        <v>597</v>
      </c>
      <c r="R9" s="8">
        <v>27395</v>
      </c>
      <c r="S9" s="8">
        <v>62413</v>
      </c>
      <c r="T9" s="8">
        <v>31107</v>
      </c>
    </row>
    <row r="10" spans="1:20" x14ac:dyDescent="0.2">
      <c r="A10" s="10" t="s">
        <v>81</v>
      </c>
      <c r="B10" s="18"/>
      <c r="C10" s="18"/>
      <c r="D10" s="18"/>
      <c r="E10" s="18"/>
      <c r="F10" s="18"/>
      <c r="G10" s="18"/>
      <c r="H10" s="18"/>
      <c r="I10" s="6">
        <v>247867</v>
      </c>
      <c r="J10" s="6">
        <v>62044</v>
      </c>
      <c r="K10" s="6">
        <v>17101</v>
      </c>
      <c r="L10" s="6">
        <v>20826</v>
      </c>
      <c r="M10" s="6">
        <v>9002</v>
      </c>
      <c r="N10" s="6">
        <v>8302</v>
      </c>
      <c r="O10" s="6">
        <v>15380</v>
      </c>
      <c r="P10" s="6">
        <v>25656</v>
      </c>
      <c r="Q10" s="7">
        <v>654</v>
      </c>
      <c r="R10" s="6">
        <v>27429</v>
      </c>
      <c r="S10" s="6">
        <v>61474</v>
      </c>
      <c r="T10" s="6">
        <v>31598</v>
      </c>
    </row>
    <row r="11" spans="1:20" x14ac:dyDescent="0.2">
      <c r="A11" s="10" t="s">
        <v>58</v>
      </c>
      <c r="B11" s="8">
        <v>225356</v>
      </c>
      <c r="C11" s="8">
        <v>191257</v>
      </c>
      <c r="D11" s="8">
        <f t="shared" ref="D11:D23" si="0">B11-C11</f>
        <v>34099</v>
      </c>
      <c r="E11" s="15">
        <f t="shared" ref="E11:E23" si="1">SUM(H11:I11)-B11</f>
        <v>54917</v>
      </c>
      <c r="F11" s="15">
        <f t="shared" ref="F11:F23" si="2">B11-H11</f>
        <v>192403</v>
      </c>
      <c r="G11" s="15">
        <f t="shared" ref="G11:G23" si="3">+H11+I11</f>
        <v>280273</v>
      </c>
      <c r="H11" s="8">
        <v>32953</v>
      </c>
      <c r="I11" s="8">
        <v>247320</v>
      </c>
      <c r="J11" s="8">
        <v>62645</v>
      </c>
      <c r="K11" s="8">
        <v>15413</v>
      </c>
      <c r="L11" s="8">
        <v>20323</v>
      </c>
      <c r="M11" s="8">
        <v>9103</v>
      </c>
      <c r="N11" s="8">
        <v>8292</v>
      </c>
      <c r="O11" s="8">
        <v>15725</v>
      </c>
      <c r="P11" s="8">
        <v>24213</v>
      </c>
      <c r="Q11" s="9">
        <v>552</v>
      </c>
      <c r="R11" s="8">
        <v>27735</v>
      </c>
      <c r="S11" s="8">
        <v>63318</v>
      </c>
      <c r="T11" s="8">
        <v>32652</v>
      </c>
    </row>
    <row r="12" spans="1:20" x14ac:dyDescent="0.2">
      <c r="A12" s="10" t="s">
        <v>57</v>
      </c>
      <c r="B12" s="6">
        <v>222731</v>
      </c>
      <c r="C12" s="6">
        <v>189545</v>
      </c>
      <c r="D12" s="6">
        <f t="shared" si="0"/>
        <v>33186</v>
      </c>
      <c r="E12" s="6">
        <f t="shared" si="1"/>
        <v>60623</v>
      </c>
      <c r="F12" s="6">
        <f t="shared" si="2"/>
        <v>189828</v>
      </c>
      <c r="G12" s="6">
        <f t="shared" si="3"/>
        <v>283354</v>
      </c>
      <c r="H12" s="6">
        <v>32903</v>
      </c>
      <c r="I12" s="6">
        <v>250451</v>
      </c>
      <c r="J12" s="6">
        <v>62815</v>
      </c>
      <c r="K12" s="6">
        <v>15298</v>
      </c>
      <c r="L12" s="6">
        <v>21361</v>
      </c>
      <c r="M12" s="6">
        <v>8757</v>
      </c>
      <c r="N12" s="6">
        <v>8017</v>
      </c>
      <c r="O12" s="6">
        <v>15089</v>
      </c>
      <c r="P12" s="6">
        <v>25398</v>
      </c>
      <c r="Q12" s="7">
        <v>466</v>
      </c>
      <c r="R12" s="6">
        <v>29124</v>
      </c>
      <c r="S12" s="6">
        <v>64127</v>
      </c>
      <c r="T12" s="6">
        <v>31857</v>
      </c>
    </row>
    <row r="13" spans="1:20" x14ac:dyDescent="0.2">
      <c r="A13" s="10" t="s">
        <v>56</v>
      </c>
      <c r="B13" s="8">
        <v>222563</v>
      </c>
      <c r="C13" s="8">
        <v>188816</v>
      </c>
      <c r="D13" s="8">
        <f t="shared" si="0"/>
        <v>33747</v>
      </c>
      <c r="E13" s="15">
        <f t="shared" si="1"/>
        <v>54225</v>
      </c>
      <c r="F13" s="15">
        <f t="shared" si="2"/>
        <v>190394</v>
      </c>
      <c r="G13" s="15">
        <f t="shared" si="3"/>
        <v>276788</v>
      </c>
      <c r="H13" s="8">
        <v>32169</v>
      </c>
      <c r="I13" s="8">
        <v>244619</v>
      </c>
      <c r="J13" s="8">
        <v>62652</v>
      </c>
      <c r="K13" s="8">
        <v>14546</v>
      </c>
      <c r="L13" s="8">
        <v>20435</v>
      </c>
      <c r="M13" s="8">
        <v>9711</v>
      </c>
      <c r="N13" s="8">
        <v>7759</v>
      </c>
      <c r="O13" s="8">
        <v>14827</v>
      </c>
      <c r="P13" s="8">
        <v>25216</v>
      </c>
      <c r="Q13" s="9">
        <v>692</v>
      </c>
      <c r="R13" s="8">
        <v>28424</v>
      </c>
      <c r="S13" s="8">
        <v>60358</v>
      </c>
      <c r="T13" s="8">
        <v>29990</v>
      </c>
    </row>
    <row r="14" spans="1:20" x14ac:dyDescent="0.2">
      <c r="A14" s="10" t="s">
        <v>55</v>
      </c>
      <c r="B14" s="6">
        <v>218388</v>
      </c>
      <c r="C14" s="6">
        <v>187592</v>
      </c>
      <c r="D14" s="6">
        <f t="shared" si="0"/>
        <v>30796</v>
      </c>
      <c r="E14" s="6">
        <f t="shared" si="1"/>
        <v>58485</v>
      </c>
      <c r="F14" s="6">
        <f t="shared" si="2"/>
        <v>187385</v>
      </c>
      <c r="G14" s="6">
        <f t="shared" si="3"/>
        <v>276873</v>
      </c>
      <c r="H14" s="6">
        <v>31003</v>
      </c>
      <c r="I14" s="6">
        <v>245870</v>
      </c>
      <c r="J14" s="6">
        <v>62166</v>
      </c>
      <c r="K14" s="6">
        <v>15688</v>
      </c>
      <c r="L14" s="6">
        <v>20847</v>
      </c>
      <c r="M14" s="6">
        <v>9754</v>
      </c>
      <c r="N14" s="6">
        <v>7093</v>
      </c>
      <c r="O14" s="6">
        <v>14859</v>
      </c>
      <c r="P14" s="6">
        <v>27014</v>
      </c>
      <c r="Q14" s="7">
        <v>365</v>
      </c>
      <c r="R14" s="6">
        <v>29076</v>
      </c>
      <c r="S14" s="6">
        <v>59009</v>
      </c>
      <c r="T14" s="6">
        <v>28547</v>
      </c>
    </row>
    <row r="15" spans="1:20" x14ac:dyDescent="0.2">
      <c r="A15" s="10" t="s">
        <v>54</v>
      </c>
      <c r="B15" s="8">
        <v>218364</v>
      </c>
      <c r="C15" s="8">
        <v>186863</v>
      </c>
      <c r="D15" s="8">
        <f t="shared" si="0"/>
        <v>31501</v>
      </c>
      <c r="E15" s="15">
        <f t="shared" si="1"/>
        <v>52818</v>
      </c>
      <c r="F15" s="15">
        <f t="shared" si="2"/>
        <v>187796</v>
      </c>
      <c r="G15" s="15">
        <f t="shared" si="3"/>
        <v>271182</v>
      </c>
      <c r="H15" s="8">
        <v>30568</v>
      </c>
      <c r="I15" s="8">
        <v>240614</v>
      </c>
      <c r="J15" s="8">
        <v>62496</v>
      </c>
      <c r="K15" s="8">
        <v>16243</v>
      </c>
      <c r="L15" s="8">
        <v>20877</v>
      </c>
      <c r="M15" s="8">
        <v>9487</v>
      </c>
      <c r="N15" s="8">
        <v>7154</v>
      </c>
      <c r="O15" s="8">
        <v>15144</v>
      </c>
      <c r="P15" s="8">
        <v>23358</v>
      </c>
      <c r="Q15" s="9">
        <v>571</v>
      </c>
      <c r="R15" s="8">
        <v>26012</v>
      </c>
      <c r="S15" s="8">
        <v>59271</v>
      </c>
      <c r="T15" s="8">
        <v>28147</v>
      </c>
    </row>
    <row r="16" spans="1:20" x14ac:dyDescent="0.2">
      <c r="A16" s="10" t="s">
        <v>53</v>
      </c>
      <c r="B16" s="6">
        <v>215555</v>
      </c>
      <c r="C16" s="6">
        <v>183769</v>
      </c>
      <c r="D16" s="6">
        <f t="shared" si="0"/>
        <v>31786</v>
      </c>
      <c r="E16" s="6">
        <f t="shared" si="1"/>
        <v>57026</v>
      </c>
      <c r="F16" s="6">
        <f t="shared" si="2"/>
        <v>185112</v>
      </c>
      <c r="G16" s="6">
        <f t="shared" si="3"/>
        <v>272581</v>
      </c>
      <c r="H16" s="6">
        <v>30443</v>
      </c>
      <c r="I16" s="6">
        <v>242138</v>
      </c>
      <c r="J16" s="6">
        <v>62450</v>
      </c>
      <c r="K16" s="6">
        <v>15320</v>
      </c>
      <c r="L16" s="6">
        <v>21881</v>
      </c>
      <c r="M16" s="6">
        <v>9455</v>
      </c>
      <c r="N16" s="6">
        <v>7129</v>
      </c>
      <c r="O16" s="6">
        <v>14653</v>
      </c>
      <c r="P16" s="6">
        <v>27415</v>
      </c>
      <c r="Q16" s="6">
        <v>1332</v>
      </c>
      <c r="R16" s="6">
        <v>25745</v>
      </c>
      <c r="S16" s="6">
        <v>56758</v>
      </c>
      <c r="T16" s="6">
        <v>27464</v>
      </c>
    </row>
    <row r="17" spans="1:20" x14ac:dyDescent="0.2">
      <c r="A17" s="10" t="s">
        <v>52</v>
      </c>
      <c r="B17" s="8">
        <v>214874</v>
      </c>
      <c r="C17" s="8">
        <v>184489</v>
      </c>
      <c r="D17" s="8">
        <f t="shared" si="0"/>
        <v>30385</v>
      </c>
      <c r="E17" s="15">
        <f t="shared" si="1"/>
        <v>65421</v>
      </c>
      <c r="F17" s="15">
        <f t="shared" si="2"/>
        <v>184112</v>
      </c>
      <c r="G17" s="15">
        <f t="shared" si="3"/>
        <v>280295</v>
      </c>
      <c r="H17" s="8">
        <v>30762</v>
      </c>
      <c r="I17" s="8">
        <v>249533</v>
      </c>
      <c r="J17" s="8">
        <v>64193</v>
      </c>
      <c r="K17" s="8">
        <v>17055</v>
      </c>
      <c r="L17" s="8">
        <v>22428</v>
      </c>
      <c r="M17" s="8">
        <v>10145</v>
      </c>
      <c r="N17" s="8">
        <v>7679</v>
      </c>
      <c r="O17" s="8">
        <v>14934</v>
      </c>
      <c r="P17" s="8">
        <v>27708</v>
      </c>
      <c r="Q17" s="9">
        <v>711</v>
      </c>
      <c r="R17" s="8">
        <v>25996</v>
      </c>
      <c r="S17" s="8">
        <v>58685</v>
      </c>
      <c r="T17" s="8">
        <v>27678</v>
      </c>
    </row>
    <row r="18" spans="1:20" x14ac:dyDescent="0.2">
      <c r="A18" s="10" t="s">
        <v>51</v>
      </c>
      <c r="B18" s="6">
        <v>206992</v>
      </c>
      <c r="C18" s="6">
        <v>173371</v>
      </c>
      <c r="D18" s="6">
        <f t="shared" si="0"/>
        <v>33621</v>
      </c>
      <c r="E18" s="6">
        <f t="shared" si="1"/>
        <v>70868</v>
      </c>
      <c r="F18" s="6">
        <f t="shared" si="2"/>
        <v>176383</v>
      </c>
      <c r="G18" s="6">
        <f t="shared" si="3"/>
        <v>277860</v>
      </c>
      <c r="H18" s="6">
        <v>30609</v>
      </c>
      <c r="I18" s="6">
        <v>247251</v>
      </c>
      <c r="J18" s="6">
        <v>65439</v>
      </c>
      <c r="K18" s="6">
        <v>15673</v>
      </c>
      <c r="L18" s="6">
        <v>23180</v>
      </c>
      <c r="M18" s="6">
        <v>10087</v>
      </c>
      <c r="N18" s="6">
        <v>7399</v>
      </c>
      <c r="O18" s="6">
        <v>14870</v>
      </c>
      <c r="P18" s="6">
        <v>28904</v>
      </c>
      <c r="Q18" s="7">
        <v>397</v>
      </c>
      <c r="R18" s="6">
        <v>26360</v>
      </c>
      <c r="S18" s="6">
        <v>54942</v>
      </c>
      <c r="T18" s="6">
        <v>25232</v>
      </c>
    </row>
    <row r="19" spans="1:20" x14ac:dyDescent="0.2">
      <c r="A19" s="10" t="s">
        <v>50</v>
      </c>
      <c r="B19" s="8">
        <v>211135</v>
      </c>
      <c r="C19" s="8">
        <v>177970</v>
      </c>
      <c r="D19" s="8">
        <f t="shared" si="0"/>
        <v>33165</v>
      </c>
      <c r="E19" s="15">
        <f t="shared" si="1"/>
        <v>67510</v>
      </c>
      <c r="F19" s="15">
        <f t="shared" si="2"/>
        <v>180305</v>
      </c>
      <c r="G19" s="15">
        <f t="shared" si="3"/>
        <v>278645</v>
      </c>
      <c r="H19" s="8">
        <v>30830</v>
      </c>
      <c r="I19" s="8">
        <v>247815</v>
      </c>
      <c r="J19" s="8">
        <v>66517</v>
      </c>
      <c r="K19" s="8">
        <v>17140</v>
      </c>
      <c r="L19" s="8">
        <v>22390</v>
      </c>
      <c r="M19" s="8">
        <v>9471</v>
      </c>
      <c r="N19" s="8">
        <v>7116</v>
      </c>
      <c r="O19" s="8">
        <v>15027</v>
      </c>
      <c r="P19" s="8">
        <v>28448</v>
      </c>
      <c r="Q19" s="9">
        <v>649</v>
      </c>
      <c r="R19" s="8">
        <v>25405</v>
      </c>
      <c r="S19" s="8">
        <v>55651</v>
      </c>
      <c r="T19" s="8">
        <v>26445</v>
      </c>
    </row>
    <row r="20" spans="1:20" x14ac:dyDescent="0.2">
      <c r="A20" s="10" t="s">
        <v>49</v>
      </c>
      <c r="B20" s="6">
        <v>208111</v>
      </c>
      <c r="C20" s="6">
        <v>175312</v>
      </c>
      <c r="D20" s="6">
        <f t="shared" si="0"/>
        <v>32799</v>
      </c>
      <c r="E20" s="6">
        <f t="shared" si="1"/>
        <v>60517</v>
      </c>
      <c r="F20" s="6">
        <f t="shared" si="2"/>
        <v>179087</v>
      </c>
      <c r="G20" s="6">
        <f t="shared" si="3"/>
        <v>268628</v>
      </c>
      <c r="H20" s="6">
        <v>29024</v>
      </c>
      <c r="I20" s="6">
        <v>239604</v>
      </c>
      <c r="J20" s="6">
        <v>68193</v>
      </c>
      <c r="K20" s="6">
        <v>14346</v>
      </c>
      <c r="L20" s="6">
        <v>20427</v>
      </c>
      <c r="M20" s="6">
        <v>9290</v>
      </c>
      <c r="N20" s="6">
        <v>6737</v>
      </c>
      <c r="O20" s="6">
        <v>14646</v>
      </c>
      <c r="P20" s="6">
        <v>26505</v>
      </c>
      <c r="Q20" s="7">
        <v>428</v>
      </c>
      <c r="R20" s="6">
        <v>25284</v>
      </c>
      <c r="S20" s="6">
        <v>53748</v>
      </c>
      <c r="T20" s="6">
        <v>25243</v>
      </c>
    </row>
    <row r="21" spans="1:20" x14ac:dyDescent="0.2">
      <c r="A21" s="10" t="s">
        <v>48</v>
      </c>
      <c r="B21" s="8">
        <v>204587</v>
      </c>
      <c r="C21" s="8">
        <v>175799</v>
      </c>
      <c r="D21" s="8">
        <f t="shared" si="0"/>
        <v>28788</v>
      </c>
      <c r="E21" s="15">
        <f t="shared" si="1"/>
        <v>61047</v>
      </c>
      <c r="F21" s="15">
        <f t="shared" si="2"/>
        <v>176635</v>
      </c>
      <c r="G21" s="15">
        <f t="shared" si="3"/>
        <v>265634</v>
      </c>
      <c r="H21" s="8">
        <v>27952</v>
      </c>
      <c r="I21" s="8">
        <v>237682</v>
      </c>
      <c r="J21" s="8">
        <v>68154</v>
      </c>
      <c r="K21" s="8">
        <v>13885</v>
      </c>
      <c r="L21" s="8">
        <v>21115</v>
      </c>
      <c r="M21" s="8">
        <v>9608</v>
      </c>
      <c r="N21" s="8">
        <v>6458</v>
      </c>
      <c r="O21" s="8">
        <v>14513</v>
      </c>
      <c r="P21" s="8">
        <v>28630</v>
      </c>
      <c r="Q21" s="9">
        <v>382</v>
      </c>
      <c r="R21" s="8">
        <v>24268</v>
      </c>
      <c r="S21" s="8">
        <v>50667</v>
      </c>
      <c r="T21" s="8">
        <v>23273</v>
      </c>
    </row>
    <row r="22" spans="1:20" x14ac:dyDescent="0.2">
      <c r="A22" s="10" t="s">
        <v>47</v>
      </c>
      <c r="B22" s="6">
        <v>222335</v>
      </c>
      <c r="C22" s="6">
        <v>188195</v>
      </c>
      <c r="D22" s="6">
        <f t="shared" si="0"/>
        <v>34140</v>
      </c>
      <c r="E22" s="6">
        <f t="shared" si="1"/>
        <v>47455</v>
      </c>
      <c r="F22" s="6">
        <f t="shared" si="2"/>
        <v>192479</v>
      </c>
      <c r="G22" s="6">
        <f t="shared" si="3"/>
        <v>269790</v>
      </c>
      <c r="H22" s="6">
        <v>29856</v>
      </c>
      <c r="I22" s="6">
        <v>239934</v>
      </c>
      <c r="J22" s="6">
        <v>68646</v>
      </c>
      <c r="K22" s="6">
        <v>14801</v>
      </c>
      <c r="L22" s="6">
        <v>21742</v>
      </c>
      <c r="M22" s="6">
        <v>9964</v>
      </c>
      <c r="N22" s="6">
        <v>6402</v>
      </c>
      <c r="O22" s="6">
        <v>14693</v>
      </c>
      <c r="P22" s="6">
        <v>28598</v>
      </c>
      <c r="Q22" s="7">
        <v>346</v>
      </c>
      <c r="R22" s="6">
        <v>24054</v>
      </c>
      <c r="S22" s="6">
        <v>50688</v>
      </c>
      <c r="T22" s="6">
        <v>22451</v>
      </c>
    </row>
    <row r="23" spans="1:20" x14ac:dyDescent="0.2">
      <c r="A23" s="10" t="s">
        <v>72</v>
      </c>
      <c r="B23" s="15">
        <v>242468</v>
      </c>
      <c r="C23" s="15">
        <v>199651</v>
      </c>
      <c r="D23" s="15">
        <f t="shared" si="0"/>
        <v>42817</v>
      </c>
      <c r="E23" s="15">
        <f t="shared" si="1"/>
        <v>32980</v>
      </c>
      <c r="F23" s="15">
        <f t="shared" si="2"/>
        <v>210280</v>
      </c>
      <c r="G23" s="15">
        <f t="shared" si="3"/>
        <v>275448</v>
      </c>
      <c r="H23" s="15">
        <v>32188</v>
      </c>
      <c r="I23" s="15">
        <v>243260</v>
      </c>
      <c r="J23" s="15">
        <v>69742</v>
      </c>
      <c r="K23" s="15">
        <v>14500</v>
      </c>
      <c r="L23" s="15">
        <v>21508</v>
      </c>
      <c r="M23" s="15">
        <v>10417</v>
      </c>
      <c r="N23" s="15">
        <v>6275</v>
      </c>
      <c r="O23" s="15">
        <v>15755</v>
      </c>
      <c r="P23" s="15">
        <v>28954</v>
      </c>
      <c r="Q23" s="15">
        <v>319</v>
      </c>
      <c r="R23" s="15">
        <v>24454</v>
      </c>
      <c r="S23" s="15">
        <v>51335</v>
      </c>
      <c r="T23" s="15">
        <v>22202</v>
      </c>
    </row>
    <row r="24" spans="1:20" x14ac:dyDescent="0.2">
      <c r="A24" s="10" t="s">
        <v>84</v>
      </c>
      <c r="B24" s="16">
        <v>264689</v>
      </c>
      <c r="C24" s="16">
        <v>200667</v>
      </c>
      <c r="D24" s="16">
        <f>B24-C24</f>
        <v>64022</v>
      </c>
      <c r="E24" s="16">
        <f>SUM(H24:I24)-B24</f>
        <v>1200</v>
      </c>
      <c r="F24" s="16">
        <f>B24-H24</f>
        <v>231345</v>
      </c>
      <c r="G24" s="16">
        <f>+H24+I24</f>
        <v>265889</v>
      </c>
      <c r="H24" s="16">
        <v>33344</v>
      </c>
      <c r="I24" s="16">
        <v>232545</v>
      </c>
      <c r="J24" s="16">
        <v>70090</v>
      </c>
      <c r="K24" s="16">
        <v>15119</v>
      </c>
      <c r="L24" s="16">
        <v>21371</v>
      </c>
      <c r="M24" s="16">
        <v>10807</v>
      </c>
      <c r="N24" s="16">
        <v>5050</v>
      </c>
      <c r="O24" s="16">
        <v>15926</v>
      </c>
      <c r="P24" s="16">
        <v>27945</v>
      </c>
      <c r="Q24" s="16">
        <v>359</v>
      </c>
      <c r="R24" s="16">
        <v>20066</v>
      </c>
      <c r="S24" s="16">
        <v>45811</v>
      </c>
      <c r="T24" s="16">
        <v>17426</v>
      </c>
    </row>
    <row r="25" spans="1:20" x14ac:dyDescent="0.2">
      <c r="A25" s="10" t="s">
        <v>86</v>
      </c>
      <c r="B25" s="15">
        <v>245316</v>
      </c>
      <c r="C25" s="15">
        <v>197097</v>
      </c>
      <c r="D25" s="15">
        <f>B25-C25</f>
        <v>48219</v>
      </c>
      <c r="E25" s="15">
        <f>SUM(H25:I25)-B25</f>
        <v>16903</v>
      </c>
      <c r="F25" s="15">
        <f>B25-H25</f>
        <v>212553</v>
      </c>
      <c r="G25" s="15">
        <f>+H25+I25</f>
        <v>262219</v>
      </c>
      <c r="H25" s="15">
        <v>32763</v>
      </c>
      <c r="I25" s="15">
        <v>229456</v>
      </c>
      <c r="J25" s="15">
        <v>69191</v>
      </c>
      <c r="K25" s="15">
        <v>16385</v>
      </c>
      <c r="L25" s="15">
        <v>20959</v>
      </c>
      <c r="M25" s="15">
        <v>10492</v>
      </c>
      <c r="N25" s="15">
        <v>5223</v>
      </c>
      <c r="O25" s="15">
        <v>15592</v>
      </c>
      <c r="P25" s="15">
        <v>27162</v>
      </c>
      <c r="Q25" s="15">
        <v>317</v>
      </c>
      <c r="R25" s="15">
        <v>19758</v>
      </c>
      <c r="S25" s="15">
        <v>44378</v>
      </c>
      <c r="T25" s="15">
        <v>17315</v>
      </c>
    </row>
    <row r="26" spans="1:20" x14ac:dyDescent="0.2">
      <c r="A26" s="10" t="s">
        <v>87</v>
      </c>
      <c r="B26" s="16">
        <v>247382</v>
      </c>
      <c r="C26" s="16">
        <v>198017</v>
      </c>
      <c r="D26" s="16">
        <f t="shared" ref="D26" si="4">B26-C26</f>
        <v>49365</v>
      </c>
      <c r="E26" s="16">
        <f t="shared" ref="E26" si="5">SUM(H26:I26)-B26</f>
        <v>26233</v>
      </c>
      <c r="F26" s="16">
        <f t="shared" ref="F26" si="6">B26-H26</f>
        <v>214594</v>
      </c>
      <c r="G26" s="16">
        <f t="shared" ref="G26" si="7">+H26+I26</f>
        <v>273615</v>
      </c>
      <c r="H26" s="16">
        <v>32788</v>
      </c>
      <c r="I26" s="16">
        <v>240827</v>
      </c>
      <c r="J26" s="16">
        <v>71013</v>
      </c>
      <c r="K26" s="16">
        <v>16533</v>
      </c>
      <c r="L26" s="16">
        <v>24112</v>
      </c>
      <c r="M26" s="16">
        <v>10559</v>
      </c>
      <c r="N26" s="16">
        <v>5140</v>
      </c>
      <c r="O26" s="16">
        <v>15920</v>
      </c>
      <c r="P26" s="16">
        <v>28606</v>
      </c>
      <c r="Q26" s="16">
        <v>355</v>
      </c>
      <c r="R26" s="16">
        <v>21697</v>
      </c>
      <c r="S26" s="16">
        <v>46892</v>
      </c>
      <c r="T26" s="16">
        <v>19200</v>
      </c>
    </row>
    <row r="27" spans="1:20" x14ac:dyDescent="0.2">
      <c r="A27" s="10" t="s">
        <v>89</v>
      </c>
      <c r="B27" s="15">
        <v>253344</v>
      </c>
      <c r="C27" s="15">
        <v>198170</v>
      </c>
      <c r="D27" s="15">
        <f>$B$27-$C$27</f>
        <v>55174</v>
      </c>
      <c r="E27" s="15">
        <f>SUM(H27:I27)-B27</f>
        <v>33898</v>
      </c>
      <c r="F27" s="15">
        <f>B27-H27</f>
        <v>220555</v>
      </c>
      <c r="G27" s="15">
        <f>+H27+I27</f>
        <v>287242</v>
      </c>
      <c r="H27" s="15">
        <v>32789</v>
      </c>
      <c r="I27" s="15">
        <v>254453</v>
      </c>
      <c r="J27" s="15">
        <v>76152</v>
      </c>
      <c r="K27" s="15">
        <v>16564</v>
      </c>
      <c r="L27" s="15">
        <v>23841</v>
      </c>
      <c r="M27" s="15">
        <v>10967</v>
      </c>
      <c r="N27" s="15">
        <v>5398</v>
      </c>
      <c r="O27" s="15">
        <v>16099</v>
      </c>
      <c r="P27" s="15">
        <v>31965</v>
      </c>
      <c r="Q27" s="17">
        <v>392</v>
      </c>
      <c r="R27" s="15">
        <v>24119</v>
      </c>
      <c r="S27" s="15">
        <v>48956</v>
      </c>
      <c r="T27" s="15">
        <v>20760</v>
      </c>
    </row>
    <row r="28" spans="1:20" x14ac:dyDescent="0.2">
      <c r="A28" s="5" t="s">
        <v>46</v>
      </c>
      <c r="B28" s="14">
        <f>AVERAGE(B18:B27)</f>
        <v>230635.9</v>
      </c>
      <c r="C28" s="14">
        <f t="shared" ref="C28:T28" si="8">AVERAGE(C18:C27)</f>
        <v>188424.9</v>
      </c>
      <c r="D28" s="14">
        <f t="shared" si="8"/>
        <v>42211</v>
      </c>
      <c r="E28" s="14">
        <f t="shared" si="8"/>
        <v>41861.1</v>
      </c>
      <c r="F28" s="14">
        <f t="shared" si="8"/>
        <v>199421.6</v>
      </c>
      <c r="G28" s="14">
        <f t="shared" si="8"/>
        <v>272497</v>
      </c>
      <c r="H28" s="14">
        <f t="shared" si="8"/>
        <v>31214.3</v>
      </c>
      <c r="I28" s="14">
        <f t="shared" si="8"/>
        <v>241282.7</v>
      </c>
      <c r="J28" s="14">
        <f t="shared" si="8"/>
        <v>69313.7</v>
      </c>
      <c r="K28" s="14">
        <f t="shared" si="8"/>
        <v>15494.6</v>
      </c>
      <c r="L28" s="14">
        <f t="shared" si="8"/>
        <v>22064.5</v>
      </c>
      <c r="M28" s="14">
        <f t="shared" si="8"/>
        <v>10166.200000000001</v>
      </c>
      <c r="N28" s="14">
        <f t="shared" si="8"/>
        <v>6119.8</v>
      </c>
      <c r="O28" s="14">
        <f t="shared" si="8"/>
        <v>15304.1</v>
      </c>
      <c r="P28" s="14">
        <f t="shared" si="8"/>
        <v>28571.7</v>
      </c>
      <c r="Q28" s="14">
        <f t="shared" si="8"/>
        <v>394.4</v>
      </c>
      <c r="R28" s="14">
        <f t="shared" si="8"/>
        <v>23546.5</v>
      </c>
      <c r="S28" s="14">
        <f t="shared" si="8"/>
        <v>50306.8</v>
      </c>
      <c r="T28" s="14">
        <f t="shared" si="8"/>
        <v>21954.7</v>
      </c>
    </row>
    <row r="29" spans="1:20" ht="13.05" x14ac:dyDescent="0.2">
      <c r="I29" s="8"/>
      <c r="J29" s="8"/>
      <c r="K29" s="8"/>
      <c r="L29" s="8"/>
      <c r="M29" s="8"/>
      <c r="N29" s="8"/>
      <c r="O29" s="8"/>
      <c r="P29" s="8"/>
      <c r="Q29" s="9"/>
      <c r="R29" s="8"/>
      <c r="S29" s="8"/>
      <c r="T29" s="8"/>
    </row>
    <row r="30" spans="1:20" ht="13.05" x14ac:dyDescent="0.2">
      <c r="B30" s="4" t="s">
        <v>59</v>
      </c>
      <c r="I30" s="8"/>
      <c r="J30" s="8"/>
      <c r="K30" s="8"/>
      <c r="L30" s="8"/>
      <c r="M30" s="8"/>
      <c r="N30" s="8"/>
      <c r="O30" s="8"/>
      <c r="P30" s="8"/>
      <c r="Q30" s="9"/>
      <c r="R30" s="8"/>
      <c r="S30" s="8"/>
      <c r="T30" s="8"/>
    </row>
    <row r="31" spans="1:20" ht="13.05" x14ac:dyDescent="0.2">
      <c r="I31" s="8"/>
      <c r="J31" s="8"/>
      <c r="K31" s="8"/>
      <c r="L31" s="8"/>
      <c r="M31" s="8"/>
      <c r="N31" s="8"/>
      <c r="O31" s="8"/>
      <c r="P31" s="8"/>
      <c r="Q31" s="9"/>
      <c r="R31" s="8"/>
      <c r="S31" s="8"/>
      <c r="T31" s="8"/>
    </row>
    <row r="32" spans="1:20" ht="13.05" x14ac:dyDescent="0.2">
      <c r="I32" s="8"/>
      <c r="J32" s="8"/>
      <c r="K32" s="8"/>
      <c r="L32" s="8"/>
      <c r="M32" s="8"/>
      <c r="N32" s="8"/>
      <c r="O32" s="8"/>
      <c r="P32" s="8"/>
      <c r="Q32" s="9"/>
      <c r="R32" s="8"/>
      <c r="S32" s="8"/>
      <c r="T32" s="8"/>
    </row>
    <row r="33" spans="1:20" ht="13.05" x14ac:dyDescent="0.2">
      <c r="I33" s="8"/>
      <c r="J33" s="8"/>
      <c r="K33" s="8"/>
      <c r="L33" s="8"/>
      <c r="M33" s="8"/>
      <c r="N33" s="8"/>
      <c r="O33" s="8"/>
      <c r="P33" s="8"/>
      <c r="Q33" s="9"/>
      <c r="R33" s="8"/>
      <c r="S33" s="8"/>
      <c r="T33" s="8"/>
    </row>
    <row r="34" spans="1:20" ht="13.05" x14ac:dyDescent="0.2">
      <c r="I34" s="8"/>
      <c r="J34" s="8"/>
      <c r="K34" s="8"/>
      <c r="L34" s="8"/>
      <c r="M34" s="8"/>
      <c r="N34" s="8"/>
      <c r="O34" s="8"/>
      <c r="P34" s="8"/>
      <c r="Q34" s="9"/>
      <c r="R34" s="8"/>
      <c r="S34" s="8"/>
      <c r="T34" s="8"/>
    </row>
    <row r="35" spans="1:20" ht="13.05" x14ac:dyDescent="0.2">
      <c r="I35" s="8"/>
      <c r="J35" s="8"/>
      <c r="K35" s="8"/>
      <c r="L35" s="8"/>
      <c r="M35" s="8"/>
      <c r="N35" s="8"/>
      <c r="O35" s="8"/>
      <c r="P35" s="8"/>
      <c r="Q35" s="9"/>
      <c r="R35" s="8"/>
      <c r="S35" s="8"/>
      <c r="T35" s="8"/>
    </row>
    <row r="39" spans="1:20" ht="13.05" x14ac:dyDescent="0.2">
      <c r="A39" s="11"/>
    </row>
    <row r="40" spans="1:20" ht="13.05" x14ac:dyDescent="0.2">
      <c r="A40" s="12"/>
    </row>
    <row r="41" spans="1:20" ht="13.05" x14ac:dyDescent="0.2">
      <c r="A41" s="13"/>
    </row>
    <row r="42" spans="1:20" ht="13.05" x14ac:dyDescent="0.2">
      <c r="A42" s="13"/>
    </row>
    <row r="43" spans="1:20" ht="13.05" x14ac:dyDescent="0.2">
      <c r="A43" s="11"/>
    </row>
    <row r="44" spans="1:20" ht="13.05" x14ac:dyDescent="0.2">
      <c r="A44" s="11"/>
    </row>
    <row r="45" spans="1:20" ht="13.05" x14ac:dyDescent="0.2">
      <c r="A45" s="11"/>
    </row>
    <row r="46" spans="1:20" ht="13.05" x14ac:dyDescent="0.2">
      <c r="A46" s="11"/>
    </row>
  </sheetData>
  <mergeCells count="1">
    <mergeCell ref="B4:H10"/>
  </mergeCells>
  <phoneticPr fontId="2"/>
  <hyperlinks>
    <hyperlink ref="B30" r:id="rId1" xr:uid="{4901AF4E-CA95-42D6-AB1A-3BFA8A718E25}"/>
  </hyperlinks>
  <pageMargins left="0.7" right="0.7" top="0.75" bottom="0.75" header="0.3" footer="0.3"/>
  <pageSetup paperSize="9" orientation="landscape" r:id="rId2"/>
  <ignoredErrors>
    <ignoredError sqref="E11:E23 E24:E27 B28 C28:T28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80A20-7782-412D-BD78-128E0AF3D6EC}">
  <sheetPr>
    <pageSetUpPr fitToPage="1"/>
  </sheetPr>
  <dimension ref="B1:R23"/>
  <sheetViews>
    <sheetView zoomScaleNormal="100" workbookViewId="0">
      <selection activeCell="N4" sqref="N4:N5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90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198170</v>
      </c>
    </row>
    <row r="5" spans="2:14" x14ac:dyDescent="0.2">
      <c r="L5" t="s">
        <v>2</v>
      </c>
      <c r="M5" s="2"/>
      <c r="N5" s="16">
        <v>55174</v>
      </c>
    </row>
    <row r="6" spans="2:14" x14ac:dyDescent="0.2">
      <c r="L6" t="s">
        <v>13</v>
      </c>
      <c r="M6" s="2"/>
      <c r="N6" s="16">
        <v>33898</v>
      </c>
    </row>
    <row r="7" spans="2:14" x14ac:dyDescent="0.2">
      <c r="L7" t="s">
        <v>4</v>
      </c>
      <c r="M7" s="16">
        <v>32789</v>
      </c>
      <c r="N7" s="2"/>
    </row>
    <row r="8" spans="2:14" x14ac:dyDescent="0.2">
      <c r="L8" t="s">
        <v>14</v>
      </c>
      <c r="M8" s="16">
        <v>76152</v>
      </c>
      <c r="N8" s="2"/>
    </row>
    <row r="9" spans="2:14" x14ac:dyDescent="0.2">
      <c r="L9" t="s">
        <v>5</v>
      </c>
      <c r="M9" s="16">
        <v>16564</v>
      </c>
      <c r="N9" s="2"/>
    </row>
    <row r="10" spans="2:14" x14ac:dyDescent="0.2">
      <c r="L10" t="s">
        <v>6</v>
      </c>
      <c r="M10" s="16">
        <v>23841</v>
      </c>
      <c r="N10" s="2"/>
    </row>
    <row r="11" spans="2:14" x14ac:dyDescent="0.2">
      <c r="L11" t="s">
        <v>7</v>
      </c>
      <c r="M11" s="16">
        <v>10967</v>
      </c>
      <c r="N11" s="2"/>
    </row>
    <row r="12" spans="2:14" x14ac:dyDescent="0.2">
      <c r="L12" t="s">
        <v>8</v>
      </c>
      <c r="M12" s="16">
        <v>5398</v>
      </c>
      <c r="N12" s="2"/>
    </row>
    <row r="13" spans="2:14" x14ac:dyDescent="0.2">
      <c r="L13" t="s">
        <v>9</v>
      </c>
      <c r="M13" s="16">
        <v>16099</v>
      </c>
      <c r="N13" s="2"/>
    </row>
    <row r="14" spans="2:14" x14ac:dyDescent="0.2">
      <c r="L14" t="s">
        <v>10</v>
      </c>
      <c r="M14" s="16">
        <v>31965</v>
      </c>
      <c r="N14" s="2"/>
    </row>
    <row r="15" spans="2:14" x14ac:dyDescent="0.2">
      <c r="L15" t="s">
        <v>37</v>
      </c>
      <c r="M15" s="16">
        <v>392</v>
      </c>
      <c r="N15" s="2"/>
    </row>
    <row r="16" spans="2:14" x14ac:dyDescent="0.2">
      <c r="L16" t="s">
        <v>11</v>
      </c>
      <c r="M16" s="16">
        <v>24119</v>
      </c>
      <c r="N16" s="2"/>
    </row>
    <row r="17" spans="5:18" x14ac:dyDescent="0.2">
      <c r="L17" t="s">
        <v>12</v>
      </c>
      <c r="M17" s="16">
        <v>20760</v>
      </c>
      <c r="N17" s="2"/>
    </row>
    <row r="18" spans="5:18" x14ac:dyDescent="0.2">
      <c r="L18" t="s">
        <v>2</v>
      </c>
      <c r="M18" s="16">
        <f>48956-M17</f>
        <v>28196</v>
      </c>
      <c r="N18" s="2"/>
      <c r="O18" s="3">
        <f>SUM(M8:M18)</f>
        <v>254453</v>
      </c>
      <c r="Q18" s="2"/>
      <c r="R18" s="3"/>
    </row>
    <row r="19" spans="5:18" x14ac:dyDescent="0.2">
      <c r="M19" s="1">
        <f>SUM(M7:M18)</f>
        <v>287242</v>
      </c>
      <c r="N19" s="1">
        <f>SUM(N4:N18)</f>
        <v>287242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253344</v>
      </c>
    </row>
    <row r="23" spans="5:18" x14ac:dyDescent="0.2">
      <c r="L23" t="s">
        <v>60</v>
      </c>
    </row>
  </sheetData>
  <phoneticPr fontId="2"/>
  <hyperlinks>
    <hyperlink ref="E21" r:id="rId1" xr:uid="{6EBB2099-D5CB-4111-989B-C5AA3CAD01CE}"/>
  </hyperlinks>
  <pageMargins left="0.25" right="0.25" top="0.75" bottom="0.75" header="0.3" footer="0.3"/>
  <pageSetup paperSize="9" scale="9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5F4A-8A74-4477-8BB4-4AC9CF33AE0E}">
  <sheetPr>
    <pageSetUpPr fitToPage="1"/>
  </sheetPr>
  <dimension ref="B1:R23"/>
  <sheetViews>
    <sheetView zoomScaleNormal="100" workbookViewId="0">
      <selection activeCell="M18" sqref="M18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88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198017</v>
      </c>
    </row>
    <row r="5" spans="2:14" x14ac:dyDescent="0.2">
      <c r="L5" t="s">
        <v>2</v>
      </c>
      <c r="M5" s="2"/>
      <c r="N5" s="16">
        <v>49365</v>
      </c>
    </row>
    <row r="6" spans="2:14" x14ac:dyDescent="0.2">
      <c r="L6" t="s">
        <v>13</v>
      </c>
      <c r="M6" s="2"/>
      <c r="N6" s="16">
        <v>26233</v>
      </c>
    </row>
    <row r="7" spans="2:14" x14ac:dyDescent="0.2">
      <c r="L7" t="s">
        <v>4</v>
      </c>
      <c r="M7" s="16">
        <v>32788</v>
      </c>
      <c r="N7" s="2"/>
    </row>
    <row r="8" spans="2:14" x14ac:dyDescent="0.2">
      <c r="L8" t="s">
        <v>14</v>
      </c>
      <c r="M8" s="16">
        <v>71013</v>
      </c>
      <c r="N8" s="2"/>
    </row>
    <row r="9" spans="2:14" x14ac:dyDescent="0.2">
      <c r="L9" t="s">
        <v>5</v>
      </c>
      <c r="M9" s="16">
        <v>16533</v>
      </c>
      <c r="N9" s="2"/>
    </row>
    <row r="10" spans="2:14" x14ac:dyDescent="0.2">
      <c r="L10" t="s">
        <v>6</v>
      </c>
      <c r="M10" s="16">
        <v>24112</v>
      </c>
      <c r="N10" s="2"/>
    </row>
    <row r="11" spans="2:14" x14ac:dyDescent="0.2">
      <c r="L11" t="s">
        <v>7</v>
      </c>
      <c r="M11" s="16">
        <v>10559</v>
      </c>
      <c r="N11" s="2"/>
    </row>
    <row r="12" spans="2:14" x14ac:dyDescent="0.2">
      <c r="L12" t="s">
        <v>8</v>
      </c>
      <c r="M12" s="16">
        <v>5140</v>
      </c>
      <c r="N12" s="2"/>
    </row>
    <row r="13" spans="2:14" x14ac:dyDescent="0.2">
      <c r="L13" t="s">
        <v>9</v>
      </c>
      <c r="M13" s="16">
        <v>15920</v>
      </c>
      <c r="N13" s="2"/>
    </row>
    <row r="14" spans="2:14" x14ac:dyDescent="0.2">
      <c r="L14" t="s">
        <v>10</v>
      </c>
      <c r="M14" s="16">
        <v>28606</v>
      </c>
      <c r="N14" s="2"/>
    </row>
    <row r="15" spans="2:14" x14ac:dyDescent="0.2">
      <c r="L15" t="s">
        <v>37</v>
      </c>
      <c r="M15" s="16">
        <v>355</v>
      </c>
      <c r="N15" s="2"/>
    </row>
    <row r="16" spans="2:14" x14ac:dyDescent="0.2">
      <c r="L16" t="s">
        <v>11</v>
      </c>
      <c r="M16" s="16">
        <v>21697</v>
      </c>
      <c r="N16" s="2"/>
    </row>
    <row r="17" spans="5:18" x14ac:dyDescent="0.2">
      <c r="L17" t="s">
        <v>12</v>
      </c>
      <c r="M17" s="16">
        <v>19200</v>
      </c>
      <c r="N17" s="2"/>
    </row>
    <row r="18" spans="5:18" x14ac:dyDescent="0.2">
      <c r="L18" t="s">
        <v>2</v>
      </c>
      <c r="M18" s="16">
        <f>46892-M17</f>
        <v>27692</v>
      </c>
      <c r="N18" s="2"/>
      <c r="O18" s="3">
        <f>SUM(M8:M18)</f>
        <v>240827</v>
      </c>
      <c r="Q18" s="2"/>
      <c r="R18" s="3"/>
    </row>
    <row r="19" spans="5:18" x14ac:dyDescent="0.2">
      <c r="M19" s="1">
        <f>N19</f>
        <v>273615</v>
      </c>
      <c r="N19" s="1">
        <f>SUM(N4:N18)</f>
        <v>273615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247382</v>
      </c>
    </row>
    <row r="23" spans="5:18" x14ac:dyDescent="0.2">
      <c r="L23" t="s">
        <v>60</v>
      </c>
    </row>
  </sheetData>
  <phoneticPr fontId="2"/>
  <hyperlinks>
    <hyperlink ref="E21" r:id="rId1" xr:uid="{92BB5A2C-488B-438E-AC06-53530749FEDC}"/>
  </hyperlinks>
  <pageMargins left="0.25" right="0.25" top="0.75" bottom="0.75" header="0.3" footer="0.3"/>
  <pageSetup paperSize="9" scale="9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64F7-E56B-4145-98E8-7C31AC7248FD}">
  <dimension ref="B1:R23"/>
  <sheetViews>
    <sheetView topLeftCell="A2" zoomScaleNormal="100" workbookViewId="0">
      <selection activeCell="S30" sqref="S30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85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197097</v>
      </c>
    </row>
    <row r="5" spans="2:14" x14ac:dyDescent="0.2">
      <c r="L5" t="s">
        <v>2</v>
      </c>
      <c r="M5" s="2"/>
      <c r="N5" s="16">
        <v>48219</v>
      </c>
    </row>
    <row r="6" spans="2:14" x14ac:dyDescent="0.2">
      <c r="L6" t="s">
        <v>13</v>
      </c>
      <c r="M6" s="2"/>
      <c r="N6" s="16">
        <v>16903</v>
      </c>
    </row>
    <row r="7" spans="2:14" x14ac:dyDescent="0.2">
      <c r="L7" t="s">
        <v>4</v>
      </c>
      <c r="M7" s="16">
        <v>32763</v>
      </c>
      <c r="N7" s="2"/>
    </row>
    <row r="8" spans="2:14" x14ac:dyDescent="0.2">
      <c r="L8" t="s">
        <v>14</v>
      </c>
      <c r="M8" s="16">
        <v>69191</v>
      </c>
      <c r="N8" s="2"/>
    </row>
    <row r="9" spans="2:14" x14ac:dyDescent="0.2">
      <c r="L9" t="s">
        <v>5</v>
      </c>
      <c r="M9" s="16">
        <v>16385</v>
      </c>
      <c r="N9" s="2"/>
    </row>
    <row r="10" spans="2:14" x14ac:dyDescent="0.2">
      <c r="L10" t="s">
        <v>6</v>
      </c>
      <c r="M10" s="16">
        <v>20959</v>
      </c>
      <c r="N10" s="2"/>
    </row>
    <row r="11" spans="2:14" x14ac:dyDescent="0.2">
      <c r="L11" t="s">
        <v>7</v>
      </c>
      <c r="M11" s="16">
        <v>10492</v>
      </c>
      <c r="N11" s="2"/>
    </row>
    <row r="12" spans="2:14" x14ac:dyDescent="0.2">
      <c r="L12" t="s">
        <v>8</v>
      </c>
      <c r="M12" s="16">
        <v>5223</v>
      </c>
      <c r="N12" s="2"/>
    </row>
    <row r="13" spans="2:14" x14ac:dyDescent="0.2">
      <c r="L13" t="s">
        <v>9</v>
      </c>
      <c r="M13" s="16">
        <v>15592</v>
      </c>
      <c r="N13" s="2"/>
    </row>
    <row r="14" spans="2:14" x14ac:dyDescent="0.2">
      <c r="L14" t="s">
        <v>10</v>
      </c>
      <c r="M14" s="16">
        <v>27162</v>
      </c>
      <c r="N14" s="2"/>
    </row>
    <row r="15" spans="2:14" x14ac:dyDescent="0.2">
      <c r="L15" t="s">
        <v>37</v>
      </c>
      <c r="M15" s="16">
        <v>317</v>
      </c>
      <c r="N15" s="2"/>
    </row>
    <row r="16" spans="2:14" x14ac:dyDescent="0.2">
      <c r="L16" t="s">
        <v>11</v>
      </c>
      <c r="M16" s="16">
        <v>19758</v>
      </c>
      <c r="N16" s="2"/>
    </row>
    <row r="17" spans="5:18" x14ac:dyDescent="0.2">
      <c r="L17" t="s">
        <v>12</v>
      </c>
      <c r="M17" s="16">
        <v>17315</v>
      </c>
      <c r="N17" s="2"/>
    </row>
    <row r="18" spans="5:18" x14ac:dyDescent="0.2">
      <c r="L18" t="s">
        <v>2</v>
      </c>
      <c r="M18" s="16">
        <f>44378-M17</f>
        <v>27063</v>
      </c>
      <c r="N18" s="2"/>
      <c r="O18" s="3">
        <f>SUM(M8:M18)</f>
        <v>229457</v>
      </c>
      <c r="Q18" s="2"/>
      <c r="R18" s="3"/>
    </row>
    <row r="19" spans="5:18" x14ac:dyDescent="0.2">
      <c r="M19" s="1">
        <f>N19</f>
        <v>262219</v>
      </c>
      <c r="N19" s="1">
        <f>SUM(N4:N18)</f>
        <v>262219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245316</v>
      </c>
    </row>
    <row r="23" spans="5:18" x14ac:dyDescent="0.2">
      <c r="L23" t="s">
        <v>60</v>
      </c>
    </row>
  </sheetData>
  <phoneticPr fontId="2"/>
  <hyperlinks>
    <hyperlink ref="E21" r:id="rId1" xr:uid="{0AF59688-0FD9-43A2-BF4A-5EE5D95B5374}"/>
  </hyperlinks>
  <pageMargins left="0.25" right="0.25" top="0.75" bottom="0.75" header="0.3" footer="0.3"/>
  <pageSetup paperSize="9" scale="9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2C3F-6D70-494A-94E7-1EB13A4356E2}">
  <dimension ref="B1:R23"/>
  <sheetViews>
    <sheetView zoomScaleNormal="100" workbookViewId="0">
      <selection activeCell="M19" sqref="M1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83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16">
        <v>200667</v>
      </c>
    </row>
    <row r="5" spans="2:14" x14ac:dyDescent="0.2">
      <c r="L5" t="s">
        <v>2</v>
      </c>
      <c r="M5" s="2"/>
      <c r="N5" s="16">
        <v>64022</v>
      </c>
    </row>
    <row r="6" spans="2:14" x14ac:dyDescent="0.2">
      <c r="L6" t="s">
        <v>13</v>
      </c>
      <c r="M6" s="2"/>
      <c r="N6" s="16">
        <v>1200</v>
      </c>
    </row>
    <row r="7" spans="2:14" x14ac:dyDescent="0.2">
      <c r="L7" t="s">
        <v>4</v>
      </c>
      <c r="M7" s="16">
        <v>33344</v>
      </c>
      <c r="N7" s="2"/>
    </row>
    <row r="8" spans="2:14" x14ac:dyDescent="0.2">
      <c r="L8" t="s">
        <v>14</v>
      </c>
      <c r="M8" s="16">
        <v>70090</v>
      </c>
      <c r="N8" s="2"/>
    </row>
    <row r="9" spans="2:14" x14ac:dyDescent="0.2">
      <c r="L9" t="s">
        <v>5</v>
      </c>
      <c r="M9" s="16">
        <v>15119</v>
      </c>
      <c r="N9" s="2"/>
    </row>
    <row r="10" spans="2:14" x14ac:dyDescent="0.2">
      <c r="L10" t="s">
        <v>6</v>
      </c>
      <c r="M10" s="16">
        <v>21371</v>
      </c>
      <c r="N10" s="2"/>
    </row>
    <row r="11" spans="2:14" x14ac:dyDescent="0.2">
      <c r="L11" t="s">
        <v>7</v>
      </c>
      <c r="M11" s="16">
        <v>10807</v>
      </c>
      <c r="N11" s="2"/>
    </row>
    <row r="12" spans="2:14" x14ac:dyDescent="0.2">
      <c r="L12" t="s">
        <v>8</v>
      </c>
      <c r="M12" s="16">
        <v>5050</v>
      </c>
      <c r="N12" s="2"/>
    </row>
    <row r="13" spans="2:14" x14ac:dyDescent="0.2">
      <c r="L13" t="s">
        <v>9</v>
      </c>
      <c r="M13" s="16">
        <v>15926</v>
      </c>
      <c r="N13" s="2"/>
    </row>
    <row r="14" spans="2:14" x14ac:dyDescent="0.2">
      <c r="L14" t="s">
        <v>10</v>
      </c>
      <c r="M14" s="16">
        <v>27945</v>
      </c>
      <c r="N14" s="2"/>
    </row>
    <row r="15" spans="2:14" x14ac:dyDescent="0.2">
      <c r="L15" t="s">
        <v>37</v>
      </c>
      <c r="M15" s="16">
        <v>359</v>
      </c>
      <c r="N15" s="2"/>
    </row>
    <row r="16" spans="2:14" x14ac:dyDescent="0.2">
      <c r="L16" t="s">
        <v>11</v>
      </c>
      <c r="M16" s="16">
        <v>20066</v>
      </c>
      <c r="N16" s="2"/>
    </row>
    <row r="17" spans="5:18" x14ac:dyDescent="0.2">
      <c r="L17" t="s">
        <v>12</v>
      </c>
      <c r="M17" s="16">
        <v>17426</v>
      </c>
      <c r="N17" s="2"/>
    </row>
    <row r="18" spans="5:18" x14ac:dyDescent="0.2">
      <c r="L18" t="s">
        <v>2</v>
      </c>
      <c r="M18" s="16">
        <f>45811-M17</f>
        <v>28385</v>
      </c>
      <c r="N18" s="2"/>
      <c r="O18" s="3">
        <f>SUM(M8:M18)</f>
        <v>232544</v>
      </c>
      <c r="Q18" s="2"/>
      <c r="R18" s="3"/>
    </row>
    <row r="19" spans="5:18" x14ac:dyDescent="0.2">
      <c r="M19" s="1">
        <f>N19</f>
        <v>265889</v>
      </c>
      <c r="N19" s="1">
        <f>SUM(N4:N18)</f>
        <v>265889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264689</v>
      </c>
    </row>
    <row r="23" spans="5:18" x14ac:dyDescent="0.2">
      <c r="L23" t="s">
        <v>60</v>
      </c>
    </row>
  </sheetData>
  <phoneticPr fontId="2"/>
  <hyperlinks>
    <hyperlink ref="E21" r:id="rId1" xr:uid="{64491853-13C0-4831-8C70-53E262E832B7}"/>
  </hyperlinks>
  <pageMargins left="0.25" right="0.25" top="0.75" bottom="0.75" header="0.3" footer="0.3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340C-3393-4503-B19D-07156973F3F6}">
  <dimension ref="B1:R23"/>
  <sheetViews>
    <sheetView zoomScaleNormal="100" workbookViewId="0">
      <selection activeCell="M19" sqref="M19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63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M4" s="2"/>
      <c r="N4" s="2">
        <v>199651</v>
      </c>
    </row>
    <row r="5" spans="2:14" x14ac:dyDescent="0.2">
      <c r="L5" t="s">
        <v>2</v>
      </c>
      <c r="M5" s="2"/>
      <c r="N5" s="2">
        <v>42817</v>
      </c>
    </row>
    <row r="6" spans="2:14" x14ac:dyDescent="0.2">
      <c r="L6" t="s">
        <v>13</v>
      </c>
      <c r="M6" s="2"/>
      <c r="N6" s="2">
        <v>32980</v>
      </c>
    </row>
    <row r="7" spans="2:14" x14ac:dyDescent="0.2">
      <c r="L7" t="s">
        <v>4</v>
      </c>
      <c r="M7" s="2">
        <v>32188</v>
      </c>
      <c r="N7" s="2"/>
    </row>
    <row r="8" spans="2:14" x14ac:dyDescent="0.2">
      <c r="L8" t="s">
        <v>14</v>
      </c>
      <c r="M8" s="2">
        <v>69742</v>
      </c>
      <c r="N8" s="2"/>
    </row>
    <row r="9" spans="2:14" x14ac:dyDescent="0.2">
      <c r="L9" t="s">
        <v>5</v>
      </c>
      <c r="M9" s="2">
        <v>14500</v>
      </c>
      <c r="N9" s="2"/>
    </row>
    <row r="10" spans="2:14" x14ac:dyDescent="0.2">
      <c r="L10" t="s">
        <v>6</v>
      </c>
      <c r="M10" s="2">
        <v>21508</v>
      </c>
      <c r="N10" s="2"/>
    </row>
    <row r="11" spans="2:14" x14ac:dyDescent="0.2">
      <c r="L11" t="s">
        <v>7</v>
      </c>
      <c r="M11" s="2">
        <v>10417</v>
      </c>
      <c r="N11" s="2"/>
    </row>
    <row r="12" spans="2:14" x14ac:dyDescent="0.2">
      <c r="L12" t="s">
        <v>8</v>
      </c>
      <c r="M12" s="2">
        <v>6275</v>
      </c>
      <c r="N12" s="2"/>
    </row>
    <row r="13" spans="2:14" x14ac:dyDescent="0.2">
      <c r="L13" t="s">
        <v>9</v>
      </c>
      <c r="M13" s="2">
        <v>15755</v>
      </c>
      <c r="N13" s="2"/>
    </row>
    <row r="14" spans="2:14" x14ac:dyDescent="0.2">
      <c r="L14" t="s">
        <v>10</v>
      </c>
      <c r="M14" s="2">
        <v>28954</v>
      </c>
      <c r="N14" s="2"/>
    </row>
    <row r="15" spans="2:14" x14ac:dyDescent="0.2">
      <c r="L15" t="s">
        <v>37</v>
      </c>
      <c r="M15" s="2">
        <v>319</v>
      </c>
      <c r="N15" s="2"/>
    </row>
    <row r="16" spans="2:14" x14ac:dyDescent="0.2">
      <c r="L16" t="s">
        <v>11</v>
      </c>
      <c r="M16" s="2">
        <v>24454</v>
      </c>
      <c r="N16" s="2"/>
    </row>
    <row r="17" spans="5:18" x14ac:dyDescent="0.2">
      <c r="L17" t="s">
        <v>12</v>
      </c>
      <c r="M17" s="2">
        <v>22202</v>
      </c>
      <c r="N17" s="2"/>
    </row>
    <row r="18" spans="5:18" x14ac:dyDescent="0.2">
      <c r="L18" t="s">
        <v>2</v>
      </c>
      <c r="M18" s="2">
        <f>51553-M17</f>
        <v>29351</v>
      </c>
      <c r="N18" s="2"/>
      <c r="O18" s="3">
        <f>SUM(M8:M18)</f>
        <v>243477</v>
      </c>
      <c r="Q18" s="2"/>
      <c r="R18" s="3"/>
    </row>
    <row r="19" spans="5:18" x14ac:dyDescent="0.2">
      <c r="M19" s="1">
        <f>N19</f>
        <v>275448</v>
      </c>
      <c r="N19" s="1">
        <f>SUM(N4:N18)</f>
        <v>275448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242468</v>
      </c>
    </row>
    <row r="23" spans="5:18" x14ac:dyDescent="0.2">
      <c r="L23" t="s">
        <v>60</v>
      </c>
    </row>
  </sheetData>
  <phoneticPr fontId="2"/>
  <hyperlinks>
    <hyperlink ref="E21" r:id="rId1" xr:uid="{D2F5FAD6-0332-41E3-9845-FE92AC126094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Normal="100" workbookViewId="0">
      <selection activeCell="G23" sqref="G23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40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188195</v>
      </c>
    </row>
    <row r="5" spans="2:14" x14ac:dyDescent="0.2">
      <c r="L5" t="s">
        <v>2</v>
      </c>
      <c r="M5" s="1"/>
      <c r="N5" s="2">
        <v>34140</v>
      </c>
    </row>
    <row r="6" spans="2:14" x14ac:dyDescent="0.2">
      <c r="L6" t="s">
        <v>13</v>
      </c>
      <c r="N6" s="2">
        <v>47455</v>
      </c>
    </row>
    <row r="7" spans="2:14" x14ac:dyDescent="0.2">
      <c r="L7" t="s">
        <v>4</v>
      </c>
      <c r="M7" s="2">
        <v>29856</v>
      </c>
      <c r="N7" s="2"/>
    </row>
    <row r="8" spans="2:14" x14ac:dyDescent="0.2">
      <c r="L8" t="s">
        <v>14</v>
      </c>
      <c r="M8" s="2">
        <v>68646</v>
      </c>
    </row>
    <row r="9" spans="2:14" x14ac:dyDescent="0.2">
      <c r="L9" t="s">
        <v>5</v>
      </c>
      <c r="M9" s="2">
        <v>14801</v>
      </c>
    </row>
    <row r="10" spans="2:14" x14ac:dyDescent="0.2">
      <c r="L10" t="s">
        <v>6</v>
      </c>
      <c r="M10" s="2">
        <v>21742</v>
      </c>
    </row>
    <row r="11" spans="2:14" x14ac:dyDescent="0.2">
      <c r="L11" t="s">
        <v>7</v>
      </c>
      <c r="M11" s="2">
        <v>9964</v>
      </c>
    </row>
    <row r="12" spans="2:14" x14ac:dyDescent="0.2">
      <c r="L12" t="s">
        <v>8</v>
      </c>
      <c r="M12" s="2">
        <v>6402</v>
      </c>
    </row>
    <row r="13" spans="2:14" x14ac:dyDescent="0.2">
      <c r="L13" t="s">
        <v>9</v>
      </c>
      <c r="M13" s="2">
        <v>14693</v>
      </c>
    </row>
    <row r="14" spans="2:14" x14ac:dyDescent="0.2">
      <c r="L14" t="s">
        <v>10</v>
      </c>
      <c r="M14" s="2">
        <v>28598</v>
      </c>
    </row>
    <row r="15" spans="2:14" x14ac:dyDescent="0.2">
      <c r="L15" t="s">
        <v>37</v>
      </c>
      <c r="M15" s="2">
        <v>346</v>
      </c>
    </row>
    <row r="16" spans="2:14" x14ac:dyDescent="0.2">
      <c r="L16" t="s">
        <v>11</v>
      </c>
      <c r="M16" s="2">
        <v>24054</v>
      </c>
    </row>
    <row r="17" spans="5:18" x14ac:dyDescent="0.2">
      <c r="L17" t="s">
        <v>12</v>
      </c>
      <c r="M17" s="2">
        <v>22451</v>
      </c>
    </row>
    <row r="18" spans="5:18" x14ac:dyDescent="0.2">
      <c r="L18" t="s">
        <v>2</v>
      </c>
      <c r="M18" s="1">
        <v>28237</v>
      </c>
      <c r="O18" s="3">
        <f>SUM(M8:M18)</f>
        <v>239934</v>
      </c>
      <c r="Q18" s="2"/>
      <c r="R18" s="3"/>
    </row>
    <row r="19" spans="5:18" x14ac:dyDescent="0.2">
      <c r="M19" s="1">
        <f>N19</f>
        <v>269790</v>
      </c>
      <c r="N19" s="1">
        <f>SUM(N4:N18)</f>
        <v>269790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222335</v>
      </c>
    </row>
    <row r="23" spans="5:18" x14ac:dyDescent="0.2">
      <c r="L23" t="s">
        <v>60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zoomScaleNormal="100" workbookViewId="0">
      <selection activeCell="K12" sqref="K12"/>
    </sheetView>
  </sheetViews>
  <sheetFormatPr defaultColWidth="9" defaultRowHeight="13.2" x14ac:dyDescent="0.2"/>
  <cols>
    <col min="11" max="11" width="10.6640625" customWidth="1"/>
    <col min="12" max="12" width="17.33203125" customWidth="1"/>
  </cols>
  <sheetData>
    <row r="1" spans="2:14" x14ac:dyDescent="0.2">
      <c r="B1" t="s">
        <v>39</v>
      </c>
      <c r="I1" t="s">
        <v>15</v>
      </c>
      <c r="L1" t="s">
        <v>61</v>
      </c>
    </row>
    <row r="3" spans="2:14" x14ac:dyDescent="0.2">
      <c r="M3" t="s">
        <v>3</v>
      </c>
      <c r="N3" t="s">
        <v>0</v>
      </c>
    </row>
    <row r="4" spans="2:14" x14ac:dyDescent="0.2">
      <c r="L4" t="s">
        <v>1</v>
      </c>
      <c r="N4" s="1">
        <v>175799</v>
      </c>
    </row>
    <row r="5" spans="2:14" x14ac:dyDescent="0.2">
      <c r="L5" t="s">
        <v>2</v>
      </c>
      <c r="M5" s="1"/>
      <c r="N5" s="2">
        <v>28788</v>
      </c>
    </row>
    <row r="6" spans="2:14" x14ac:dyDescent="0.2">
      <c r="L6" t="s">
        <v>13</v>
      </c>
      <c r="N6" s="2">
        <v>61047</v>
      </c>
    </row>
    <row r="7" spans="2:14" x14ac:dyDescent="0.2">
      <c r="L7" t="s">
        <v>4</v>
      </c>
      <c r="M7" s="2">
        <v>27952</v>
      </c>
      <c r="N7" s="2"/>
    </row>
    <row r="8" spans="2:14" x14ac:dyDescent="0.2">
      <c r="L8" t="s">
        <v>14</v>
      </c>
      <c r="M8" s="2">
        <v>68154</v>
      </c>
    </row>
    <row r="9" spans="2:14" x14ac:dyDescent="0.2">
      <c r="L9" t="s">
        <v>5</v>
      </c>
      <c r="M9" s="2">
        <v>13885</v>
      </c>
    </row>
    <row r="10" spans="2:14" x14ac:dyDescent="0.2">
      <c r="L10" t="s">
        <v>6</v>
      </c>
      <c r="M10" s="2">
        <v>21115</v>
      </c>
    </row>
    <row r="11" spans="2:14" x14ac:dyDescent="0.2">
      <c r="L11" t="s">
        <v>7</v>
      </c>
      <c r="M11" s="2">
        <v>9608</v>
      </c>
    </row>
    <row r="12" spans="2:14" x14ac:dyDescent="0.2">
      <c r="L12" t="s">
        <v>8</v>
      </c>
      <c r="M12" s="2">
        <v>6458</v>
      </c>
    </row>
    <row r="13" spans="2:14" x14ac:dyDescent="0.2">
      <c r="L13" t="s">
        <v>9</v>
      </c>
      <c r="M13" s="2">
        <v>14513</v>
      </c>
    </row>
    <row r="14" spans="2:14" x14ac:dyDescent="0.2">
      <c r="L14" t="s">
        <v>10</v>
      </c>
      <c r="M14" s="2">
        <v>28630</v>
      </c>
    </row>
    <row r="15" spans="2:14" x14ac:dyDescent="0.2">
      <c r="L15" t="s">
        <v>37</v>
      </c>
      <c r="M15" s="2">
        <v>382</v>
      </c>
    </row>
    <row r="16" spans="2:14" x14ac:dyDescent="0.2">
      <c r="L16" t="s">
        <v>11</v>
      </c>
      <c r="M16" s="2">
        <v>24268</v>
      </c>
    </row>
    <row r="17" spans="5:18" x14ac:dyDescent="0.2">
      <c r="L17" t="s">
        <v>12</v>
      </c>
      <c r="M17" s="2">
        <v>23273</v>
      </c>
    </row>
    <row r="18" spans="5:18" x14ac:dyDescent="0.2">
      <c r="L18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2">
      <c r="M19" s="1">
        <f>N19</f>
        <v>265634</v>
      </c>
      <c r="N19" s="1">
        <f>SUM(N4:N18)</f>
        <v>265634</v>
      </c>
    </row>
    <row r="20" spans="5:18" x14ac:dyDescent="0.2">
      <c r="Q20" s="3"/>
    </row>
    <row r="21" spans="5:18" x14ac:dyDescent="0.2">
      <c r="E21" s="4" t="s">
        <v>33</v>
      </c>
      <c r="N21" s="1">
        <f>N4+N5</f>
        <v>204587</v>
      </c>
    </row>
    <row r="23" spans="5:18" x14ac:dyDescent="0.2">
      <c r="L23" t="s">
        <v>60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概説</vt:lpstr>
      <vt:lpstr>DATA(高齢無職)</vt:lpstr>
      <vt:lpstr>R5高齢無職 </vt:lpstr>
      <vt:lpstr>R4高齢無職 </vt:lpstr>
      <vt:lpstr>R3高齢無職 </vt:lpstr>
      <vt:lpstr>R2高齢無職 </vt:lpstr>
      <vt:lpstr>R1高齢無職 </vt:lpstr>
      <vt:lpstr>H30高齢無職</vt:lpstr>
      <vt:lpstr>H29高齢無職 </vt:lpstr>
      <vt:lpstr>H28高齢無職 </vt:lpstr>
      <vt:lpstr>H27高齢無職  </vt:lpstr>
      <vt:lpstr>H26高齢無職</vt:lpstr>
      <vt:lpstr>H25高齢無職</vt:lpstr>
      <vt:lpstr>H24高齢無職 </vt:lpstr>
      <vt:lpstr>H23高齢無職</vt:lpstr>
      <vt:lpstr>H22高齢無職 </vt:lpstr>
      <vt:lpstr>H21高齢無職 </vt:lpstr>
      <vt:lpstr>H20高齢無職 </vt:lpstr>
      <vt:lpstr>'DATA(高齢無職)'!Print_Area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貴子 柏原</cp:lastModifiedBy>
  <cp:lastPrinted>2022-02-14T06:56:58Z</cp:lastPrinted>
  <dcterms:created xsi:type="dcterms:W3CDTF">2016-08-18T06:59:02Z</dcterms:created>
  <dcterms:modified xsi:type="dcterms:W3CDTF">2024-02-28T06:50:41Z</dcterms:modified>
</cp:coreProperties>
</file>