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総務省家計調査\"/>
    </mc:Choice>
  </mc:AlternateContent>
  <xr:revisionPtr revIDLastSave="0" documentId="13_ncr:1_{9733FDE3-08AF-47DA-8322-BBF069F7CC34}" xr6:coauthVersionLast="46" xr6:coauthVersionMax="46" xr10:uidLastSave="{00000000-0000-0000-0000-000000000000}"/>
  <bookViews>
    <workbookView xWindow="-120" yWindow="-120" windowWidth="20730" windowHeight="11160" tabRatio="923" xr2:uid="{00000000-000D-0000-FFFF-FFFF00000000}"/>
  </bookViews>
  <sheets>
    <sheet name="概説" sheetId="3" r:id="rId1"/>
    <sheet name="R2高齢無職 " sheetId="26" r:id="rId2"/>
    <sheet name="R1高齢無職 " sheetId="15" r:id="rId3"/>
    <sheet name="H30高齢無職" sheetId="11" r:id="rId4"/>
    <sheet name="H29高齢無職 " sheetId="12" r:id="rId5"/>
    <sheet name="H28高齢無職 " sheetId="14" r:id="rId6"/>
    <sheet name="H27高齢無職  " sheetId="16" r:id="rId7"/>
    <sheet name="H26高齢無職" sheetId="17" r:id="rId8"/>
    <sheet name="H25高齢無職" sheetId="18" r:id="rId9"/>
    <sheet name="H24高齢無職 " sheetId="19" r:id="rId10"/>
    <sheet name="H23高齢無職" sheetId="20" r:id="rId11"/>
    <sheet name="H22高齢無職 " sheetId="21" r:id="rId12"/>
    <sheet name="H21高齢無職 " sheetId="22" r:id="rId13"/>
    <sheet name="H20高齢無職 " sheetId="23" r:id="rId14"/>
    <sheet name="DATA(高齢無職)" sheetId="25" r:id="rId15"/>
  </sheets>
  <definedNames>
    <definedName name="_xlnm.Print_Area" localSheetId="14">'DATA(高齢無職)'!$U$2:$W$30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25" l="1"/>
  <c r="F24" i="25"/>
  <c r="E24" i="25"/>
  <c r="D24" i="25"/>
  <c r="O18" i="15"/>
  <c r="N21" i="15"/>
  <c r="M18" i="26"/>
  <c r="D23" i="25"/>
  <c r="N21" i="26"/>
  <c r="N19" i="26"/>
  <c r="M19" i="26" s="1"/>
  <c r="O18" i="26"/>
  <c r="C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B25" i="25"/>
  <c r="E23" i="25"/>
  <c r="F23" i="25"/>
  <c r="G23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G25" i="25" s="1"/>
  <c r="F13" i="25"/>
  <c r="F25" i="25" s="1"/>
  <c r="E13" i="25"/>
  <c r="E25" i="25" s="1"/>
  <c r="D13" i="25"/>
  <c r="D25" i="25" s="1"/>
  <c r="G12" i="25"/>
  <c r="F12" i="25"/>
  <c r="E12" i="25"/>
  <c r="D12" i="25"/>
  <c r="G11" i="25"/>
  <c r="F11" i="25"/>
  <c r="E11" i="25"/>
  <c r="D11" i="25"/>
  <c r="N21" i="19" l="1"/>
  <c r="N21" i="20"/>
  <c r="O18" i="20"/>
  <c r="M19" i="20"/>
  <c r="N21" i="17"/>
  <c r="M18" i="17"/>
  <c r="O18" i="23" l="1"/>
  <c r="M19" i="23"/>
  <c r="N19" i="23"/>
  <c r="N21" i="23"/>
  <c r="O18" i="22"/>
  <c r="M19" i="22"/>
  <c r="N19" i="22"/>
  <c r="N21" i="22"/>
  <c r="O18" i="21"/>
  <c r="M19" i="21"/>
  <c r="N19" i="21"/>
  <c r="N21" i="21"/>
  <c r="N19" i="20"/>
  <c r="O18" i="19"/>
  <c r="M19" i="19"/>
  <c r="N19" i="19"/>
  <c r="O18" i="18"/>
  <c r="M19" i="18"/>
  <c r="N19" i="18"/>
  <c r="N21" i="18"/>
  <c r="O18" i="17"/>
  <c r="M19" i="17"/>
  <c r="N19" i="17"/>
  <c r="O18" i="16"/>
  <c r="M19" i="16"/>
  <c r="N19" i="16"/>
  <c r="N21" i="16"/>
  <c r="N19" i="15"/>
  <c r="M19" i="15" s="1"/>
  <c r="M18" i="15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<sst xmlns="http://schemas.openxmlformats.org/spreadsheetml/2006/main" count="349" uniqueCount="85">
  <si>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</si>
  <si>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</si>
  <si>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</si>
  <si>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</si>
  <si>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</si>
  <si>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</si>
  <si>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</si>
  <si>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</si>
  <si>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</si>
  <si>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</si>
  <si>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</si>
  <si>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</si>
  <si>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</si>
  <si>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</si>
  <si>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</si>
  <si>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</si>
  <si>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</si>
  <si>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</si>
  <si>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</si>
  <si>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</si>
  <si>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</si>
  <si>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</si>
  <si>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</si>
  <si>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</si>
  <si>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</si>
  <si>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</si>
  <si>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</si>
  <si>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</si>
  <si>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</si>
  <si>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</si>
  <si>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</si>
  <si>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</si>
  <si>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</si>
  <si>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</si>
  <si>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</si>
  <si>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</si>
  <si>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</si>
  <si>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</si>
  <si>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</si>
  <si>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</si>
  <si>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</si>
  <si>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</si>
  <si>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</si>
  <si>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</si>
  <si>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</si>
  <si>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</si>
  <si>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</si>
  <si>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</si>
  <si>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</si>
  <si>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</si>
  <si>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</si>
  <si>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</si>
  <si>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</si>
  <si>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</si>
  <si>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</si>
  <si>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</si>
  <si>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</si>
  <si>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</si>
  <si>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</si>
  <si>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</si>
  <si>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</si>
  <si>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</si>
  <si>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</si>
  <si>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</si>
  <si>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</si>
  <si>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</si>
  <si>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</si>
  <si>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</si>
  <si>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</si>
  <si>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</si>
  <si>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</si>
  <si>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</si>
  <si>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</si>
  <si>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</si>
  <si>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</si>
  <si>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</si>
  <si>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</si>
  <si>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</si>
  <si>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</si>
  <si>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</si>
  <si>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</si>
  <si>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</si>
  <si>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</si>
  <si>
    <t xml:space="preserve">高齢無職世帯の家計収支 －2020年－ </t>
    <phoneticPr fontId="2"/>
  </si>
  <si>
    <r>
      <t>2020年</t>
    </r>
    <r>
      <rPr>
        <b/>
        <sz val="9"/>
        <rFont val="ＭＳ ゴシック"/>
        <family val="3"/>
        <charset val="12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</si>
</sst>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9" fillId="5" borderId="0" xfId="0" applyNumberFormat="1" applyFont="1" applyFill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2020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'!$M$4:$N$4</c:f>
              <c:numCache>
                <c:formatCode>#,##0</c:formatCode>
                <c:ptCount val="2"/>
                <c:pt idx="1">
                  <c:v>200667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9-48F9-BB1B-E0254BF875BF}"/>
            </c:ext>
          </c:extLst>
        </c:ser>
        <c:ser>
          <c:idx val="1"/>
          <c:order val="1"/>
          <c:tx>
            <c:strRef>
              <c:f>'R2高齢無職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'!$M$5:$N$5</c:f>
              <c:numCache>
                <c:formatCode>#,##0</c:formatCode>
                <c:ptCount val="2"/>
                <c:pt idx="1">
                  <c:v>64022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9-48F9-BB1B-E0254BF875BF}"/>
            </c:ext>
          </c:extLst>
        </c:ser>
        <c:ser>
          <c:idx val="2"/>
          <c:order val="2"/>
          <c:tx>
            <c:strRef>
              <c:f>'R2高齢無職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2767897856817279E-2"/>
                  <c:y val="-0.14319812657261111"/>
                </c:manualLayout>
              </c:layout>
              <c:spPr>
                <a:noFill/>
                <a:ln>
                  <a:solidFill>
                    <a:schemeClr val="bg2">
                      <a:lumMod val="9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729-48F9-BB1B-E0254BF875BF}"/>
                </c:ext>
              </c:extLst>
            </c:dLbl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'!$M$6:$N$6</c:f>
              <c:numCache>
                <c:formatCode>#,##0</c:formatCode>
                <c:ptCount val="2"/>
                <c:pt idx="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9-48F9-BB1B-E0254BF875BF}"/>
            </c:ext>
          </c:extLst>
        </c:ser>
        <c:ser>
          <c:idx val="3"/>
          <c:order val="3"/>
          <c:tx>
            <c:strRef>
              <c:f>'R2高齢無職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'!$M$7:$N$7</c:f>
              <c:numCache>
                <c:formatCode>#,##0_);[Red]\(#,##0\)</c:formatCode>
                <c:ptCount val="2"/>
                <c:pt idx="0" formatCode="#,##0">
                  <c:v>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9-48F9-BB1B-E0254BF875BF}"/>
            </c:ext>
          </c:extLst>
        </c:ser>
        <c:ser>
          <c:idx val="4"/>
          <c:order val="4"/>
          <c:tx>
            <c:strRef>
              <c:f>'R2高齢無職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'!$M$8:$N$8</c:f>
              <c:numCache>
                <c:formatCode>#,##0_);[Red]\(#,##0\)</c:formatCode>
                <c:ptCount val="2"/>
                <c:pt idx="0" formatCode="#,##0">
                  <c:v>70090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9-48F9-BB1B-E0254BF875BF}"/>
            </c:ext>
          </c:extLst>
        </c:ser>
        <c:ser>
          <c:idx val="5"/>
          <c:order val="5"/>
          <c:tx>
            <c:strRef>
              <c:f>'R2高齢無職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'!$M$9:$N$9</c:f>
              <c:numCache>
                <c:formatCode>#,##0_);[Red]\(#,##0\)</c:formatCode>
                <c:ptCount val="2"/>
                <c:pt idx="0" formatCode="#,##0">
                  <c:v>15119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29-48F9-BB1B-E0254BF875BF}"/>
            </c:ext>
          </c:extLst>
        </c:ser>
        <c:ser>
          <c:idx val="6"/>
          <c:order val="6"/>
          <c:tx>
            <c:strRef>
              <c:f>'R2高齢無職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'!$M$10:$N$10</c:f>
              <c:numCache>
                <c:formatCode>#,##0_);[Red]\(#,##0\)</c:formatCode>
                <c:ptCount val="2"/>
                <c:pt idx="0" formatCode="#,##0">
                  <c:v>21371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9-48F9-BB1B-E0254BF875BF}"/>
            </c:ext>
          </c:extLst>
        </c:ser>
        <c:ser>
          <c:idx val="7"/>
          <c:order val="7"/>
          <c:tx>
            <c:strRef>
              <c:f>'R2高齢無職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'!$M$11:$N$11</c:f>
              <c:numCache>
                <c:formatCode>#,##0_);[Red]\(#,##0\)</c:formatCode>
                <c:ptCount val="2"/>
                <c:pt idx="0" formatCode="#,##0">
                  <c:v>10807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29-48F9-BB1B-E0254BF875BF}"/>
            </c:ext>
          </c:extLst>
        </c:ser>
        <c:ser>
          <c:idx val="8"/>
          <c:order val="8"/>
          <c:tx>
            <c:strRef>
              <c:f>'R2高齢無職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'!$M$12:$N$12</c:f>
              <c:numCache>
                <c:formatCode>#,##0_);[Red]\(#,##0\)</c:formatCode>
                <c:ptCount val="2"/>
                <c:pt idx="0" formatCode="#,##0">
                  <c:v>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29-48F9-BB1B-E0254BF875BF}"/>
            </c:ext>
          </c:extLst>
        </c:ser>
        <c:ser>
          <c:idx val="9"/>
          <c:order val="9"/>
          <c:tx>
            <c:strRef>
              <c:f>'R2高齢無職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'!$M$13:$N$13</c:f>
              <c:numCache>
                <c:formatCode>#,##0_);[Red]\(#,##0\)</c:formatCode>
                <c:ptCount val="2"/>
                <c:pt idx="0" formatCode="#,##0">
                  <c:v>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29-48F9-BB1B-E0254BF875BF}"/>
            </c:ext>
          </c:extLst>
        </c:ser>
        <c:ser>
          <c:idx val="10"/>
          <c:order val="10"/>
          <c:tx>
            <c:strRef>
              <c:f>'R2高齢無職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'!$M$14:$N$14</c:f>
              <c:numCache>
                <c:formatCode>#,##0_);[Red]\(#,##0\)</c:formatCode>
                <c:ptCount val="2"/>
                <c:pt idx="0" formatCode="#,##0">
                  <c:v>27945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29-48F9-BB1B-E0254BF875BF}"/>
            </c:ext>
          </c:extLst>
        </c:ser>
        <c:ser>
          <c:idx val="11"/>
          <c:order val="11"/>
          <c:tx>
            <c:strRef>
              <c:f>'R2高齢無職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8367533059735521E-2"/>
                  <c:y val="-0.1888812104513836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'!$M$15:$N$15</c:f>
              <c:numCache>
                <c:formatCode>#,##0_);[Red]\(#,##0\)</c:formatCode>
                <c:ptCount val="2"/>
                <c:pt idx="0" formatCode="#,##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29-48F9-BB1B-E0254BF875BF}"/>
            </c:ext>
          </c:extLst>
        </c:ser>
        <c:ser>
          <c:idx val="12"/>
          <c:order val="12"/>
          <c:tx>
            <c:strRef>
              <c:f>'R2高齢無職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3"/>
                  <c:y val="6.364361181004937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B193F8-6DDA-4190-9724-8C6C407C01F8}" type="SERIESNAME">
                      <a:rPr lang="ja-JP" altLang="en-US" sz="100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endParaRPr lang="ja-JP" altLang="en-US" sz="1000"/>
                  </a:p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000" baseline="0"/>
                      <a:t>, </a:t>
                    </a:r>
                    <a:fld id="{CF11DCFA-0942-4A90-BB91-D1EEE5C3A03C}" type="VALUE">
                      <a:rPr lang="en-US" altLang="ja-JP" sz="1000" baseline="0"/>
                      <a:pPr>
                        <a:defRPr sz="10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729-48F9-BB1B-E0254BF875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'!$M$16:$N$16</c:f>
              <c:numCache>
                <c:formatCode>#,##0_);[Red]\(#,##0\)</c:formatCode>
                <c:ptCount val="2"/>
                <c:pt idx="0" formatCode="#,##0">
                  <c:v>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729-48F9-BB1B-E0254BF875BF}"/>
            </c:ext>
          </c:extLst>
        </c:ser>
        <c:ser>
          <c:idx val="13"/>
          <c:order val="13"/>
          <c:tx>
            <c:strRef>
              <c:f>'R2高齢無職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'!$M$17:$N$17</c:f>
              <c:numCache>
                <c:formatCode>#,##0_);[Red]\(#,##0\)</c:formatCode>
                <c:ptCount val="2"/>
                <c:pt idx="0" formatCode="#,##0">
                  <c:v>17426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729-48F9-BB1B-E0254BF875BF}"/>
            </c:ext>
          </c:extLst>
        </c:ser>
        <c:ser>
          <c:idx val="14"/>
          <c:order val="14"/>
          <c:tx>
            <c:strRef>
              <c:f>'R2高齢無職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6013E-3"/>
                  <c:y val="9.3353151386102746E-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B1899A-E662-407B-9957-1073C3BCA57C}" type="SERIESNAME">
                      <a:rPr lang="ja-JP" altLang="en-US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[系列名]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baseline="0"/>
                      <a:t> </a:t>
                    </a:r>
                    <a:fld id="{06AED7D6-4B77-4D26-ACB2-DE02081E0DA3}" type="VALUE">
                      <a:rPr lang="en-US" altLang="ja-JP" baseline="0"/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729-48F9-BB1B-E0254BF875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'R2高齢無職 '!$M$18:$N$18</c:f>
              <c:numCache>
                <c:formatCode>#,##0_);[Red]\(#,##0\)</c:formatCode>
                <c:ptCount val="2"/>
                <c:pt idx="0" formatCode="#,##0">
                  <c:v>28385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729-48F9-BB1B-E0254BF87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'DATA(高齢無職)'!$A$12:$A$24</c:f>
              <c:strCache>
                <c:ptCount val="13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</c:strCache>
            </c:strRef>
          </c:cat>
          <c:val>
            <c:numRef>
              <c:f>'DATA(高齢無職)'!$B$12:$B$24</c:f>
              <c:numCache>
                <c:formatCode>#,##0</c:formatCode>
                <c:ptCount val="13"/>
                <c:pt idx="0">
                  <c:v>222731</c:v>
                </c:pt>
                <c:pt idx="1">
                  <c:v>222563</c:v>
                </c:pt>
                <c:pt idx="2">
                  <c:v>218388</c:v>
                </c:pt>
                <c:pt idx="3">
                  <c:v>218364</c:v>
                </c:pt>
                <c:pt idx="4">
                  <c:v>215555</c:v>
                </c:pt>
                <c:pt idx="5">
                  <c:v>214874</c:v>
                </c:pt>
                <c:pt idx="6">
                  <c:v>206992</c:v>
                </c:pt>
                <c:pt idx="7">
                  <c:v>211135</c:v>
                </c:pt>
                <c:pt idx="8">
                  <c:v>208111</c:v>
                </c:pt>
                <c:pt idx="9">
                  <c:v>204587</c:v>
                </c:pt>
                <c:pt idx="10">
                  <c:v>222335</c:v>
                </c:pt>
                <c:pt idx="11">
                  <c:v>242468</c:v>
                </c:pt>
                <c:pt idx="12">
                  <c:v>264689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'DATA(高齢無職)'!$A$12:$A$24</c:f>
              <c:strCache>
                <c:ptCount val="13"/>
                <c:pt idx="0">
                  <c:v>2008年</c:v>
                </c:pt>
                <c:pt idx="1">
                  <c:v>2009年</c:v>
                </c:pt>
                <c:pt idx="2">
                  <c:v>2010年</c:v>
                </c:pt>
                <c:pt idx="3">
                  <c:v>2011年</c:v>
                </c:pt>
                <c:pt idx="4">
                  <c:v>2012年</c:v>
                </c:pt>
                <c:pt idx="5">
                  <c:v>2013年</c:v>
                </c:pt>
                <c:pt idx="6">
                  <c:v>2014年</c:v>
                </c:pt>
                <c:pt idx="7">
                  <c:v>2015年</c:v>
                </c:pt>
                <c:pt idx="8">
                  <c:v>2016年</c:v>
                </c:pt>
                <c:pt idx="9">
                  <c:v>2017年</c:v>
                </c:pt>
                <c:pt idx="10">
                  <c:v>2018年</c:v>
                </c:pt>
                <c:pt idx="11">
                  <c:v>2019年</c:v>
                </c:pt>
                <c:pt idx="12">
                  <c:v>2020年</c:v>
                </c:pt>
              </c:strCache>
            </c:strRef>
          </c:cat>
          <c:val>
            <c:numRef>
              <c:f>'DATA(高齢無職)'!$G$12:$G$24</c:f>
              <c:numCache>
                <c:formatCode>#,##0</c:formatCode>
                <c:ptCount val="13"/>
                <c:pt idx="0">
                  <c:v>283354</c:v>
                </c:pt>
                <c:pt idx="1">
                  <c:v>276788</c:v>
                </c:pt>
                <c:pt idx="2">
                  <c:v>276873</c:v>
                </c:pt>
                <c:pt idx="3">
                  <c:v>271182</c:v>
                </c:pt>
                <c:pt idx="4">
                  <c:v>272581</c:v>
                </c:pt>
                <c:pt idx="5">
                  <c:v>280295</c:v>
                </c:pt>
                <c:pt idx="6">
                  <c:v>277860</c:v>
                </c:pt>
                <c:pt idx="7">
                  <c:v>278645</c:v>
                </c:pt>
                <c:pt idx="8">
                  <c:v>268628</c:v>
                </c:pt>
                <c:pt idx="9">
                  <c:v>265634</c:v>
                </c:pt>
                <c:pt idx="10">
                  <c:v>269790</c:v>
                </c:pt>
                <c:pt idx="11">
                  <c:v>275448</c:v>
                </c:pt>
                <c:pt idx="12">
                  <c:v>265889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'DATA(高齢無職)'!$A$11:$A$23</c:f>
              <c:strCache>
                <c:ptCount val="13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</c:strCache>
            </c:strRef>
          </c:cat>
          <c:val>
            <c:numRef>
              <c:f>'DATA(高齢無職)'!$E$12:$E$24</c:f>
              <c:numCache>
                <c:formatCode>#,##0</c:formatCode>
                <c:ptCount val="13"/>
                <c:pt idx="0">
                  <c:v>60623</c:v>
                </c:pt>
                <c:pt idx="1">
                  <c:v>54225</c:v>
                </c:pt>
                <c:pt idx="2">
                  <c:v>58485</c:v>
                </c:pt>
                <c:pt idx="3">
                  <c:v>52818</c:v>
                </c:pt>
                <c:pt idx="4">
                  <c:v>57026</c:v>
                </c:pt>
                <c:pt idx="5">
                  <c:v>65421</c:v>
                </c:pt>
                <c:pt idx="6">
                  <c:v>70868</c:v>
                </c:pt>
                <c:pt idx="7">
                  <c:v>67510</c:v>
                </c:pt>
                <c:pt idx="8">
                  <c:v>60517</c:v>
                </c:pt>
                <c:pt idx="9">
                  <c:v>61047</c:v>
                </c:pt>
                <c:pt idx="10">
                  <c:v>47455</c:v>
                </c:pt>
                <c:pt idx="11">
                  <c:v>32980</c:v>
                </c:pt>
                <c:pt idx="12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B9A31A-4C98-49C8-8B48-A73AE0D0E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153136-720E-4C18-B50E-2C2F28243AE3}"/>
            </a:ext>
          </a:extLst>
        </xdr:cNvPr>
        <xdr:cNvSpPr txBox="1"/>
      </xdr:nvSpPr>
      <xdr:spPr>
        <a:xfrm>
          <a:off x="5010150" y="171450"/>
          <a:ext cx="12001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0.17793</cdr:x>
      <cdr:y>0.39127</cdr:y>
    </cdr:from>
    <cdr:to>
      <cdr:x>0.17793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238914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0.9563</cdr:x>
      <cdr:y>0.40433</cdr:y>
    </cdr:from>
    <cdr:to>
      <cdr:x>0.95676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6658468" y="1613671"/>
          <a:ext cx="3203" cy="448864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25</xdr:row>
      <xdr:rowOff>171449</xdr:rowOff>
    </xdr:from>
    <xdr:to>
      <xdr:col>10</xdr:col>
      <xdr:colOff>514350</xdr:colOff>
      <xdr:row>44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tat.go.jp/data/kakei/sokuhou/nen/pdf/gy0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e-stat.g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.go.jp/data/kakei/sokuhou/nen/pdf/gy02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6"/>
  <sheetViews>
    <sheetView tabSelected="1" workbookViewId="0"/>
  </sheetViews>
  <sheetFormatPr defaultRowHeight="13.5" x14ac:dyDescent="0.15"/>
  <cols>
    <col min="1" max="1" width="9" customWidth="1"/>
    <col min="3" max="3" width="12.5" customWidth="1"/>
  </cols>
  <sheetData>
    <row r="3" spans="2:8" x14ac:dyDescent="0.15">
      <c r="B3" t="s">
        <v>16</v>
      </c>
      <c r="C3" t="s">
        <v>17</v>
      </c>
      <c r="D3" s="4" t="s">
        <v>18</v>
      </c>
    </row>
    <row r="4" spans="2:8" x14ac:dyDescent="0.15">
      <c r="C4" t="s">
        <v>19</v>
      </c>
    </row>
    <row r="5" spans="2:8" x14ac:dyDescent="0.15">
      <c r="C5" t="s">
        <v>20</v>
      </c>
    </row>
    <row r="6" spans="2:8" x14ac:dyDescent="0.15">
      <c r="C6" t="s">
        <v>21</v>
      </c>
      <c r="D6" t="s">
        <v>22</v>
      </c>
    </row>
    <row r="7" spans="2:8" x14ac:dyDescent="0.15">
      <c r="C7" t="s">
        <v>23</v>
      </c>
      <c r="D7" t="s">
        <v>24</v>
      </c>
    </row>
    <row r="8" spans="2:8" x14ac:dyDescent="0.15">
      <c r="C8" t="s">
        <v>26</v>
      </c>
      <c r="D8" t="s">
        <v>25</v>
      </c>
    </row>
    <row r="9" spans="2:8" x14ac:dyDescent="0.15">
      <c r="D9" t="s">
        <v>27</v>
      </c>
    </row>
    <row r="10" spans="2:8" x14ac:dyDescent="0.15">
      <c r="C10" t="s">
        <v>73</v>
      </c>
      <c r="H10" s="13"/>
    </row>
    <row r="11" spans="2:8" x14ac:dyDescent="0.15">
      <c r="C11" t="s">
        <v>28</v>
      </c>
      <c r="H11" s="13"/>
    </row>
    <row r="14" spans="2:8" x14ac:dyDescent="0.15">
      <c r="B14" t="s">
        <v>29</v>
      </c>
      <c r="C14" t="s">
        <v>30</v>
      </c>
    </row>
    <row r="15" spans="2:8" x14ac:dyDescent="0.15">
      <c r="C15" t="s">
        <v>32</v>
      </c>
    </row>
    <row r="16" spans="2:8" x14ac:dyDescent="0.15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67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183769</v>
      </c>
    </row>
    <row r="5" spans="2:14" x14ac:dyDescent="0.15">
      <c r="L5" s="13" t="s">
        <v>2</v>
      </c>
      <c r="M5" s="1"/>
      <c r="N5" s="2">
        <v>31786</v>
      </c>
    </row>
    <row r="6" spans="2:14" x14ac:dyDescent="0.15">
      <c r="L6" s="13" t="s">
        <v>13</v>
      </c>
      <c r="N6" s="2">
        <v>57026</v>
      </c>
    </row>
    <row r="7" spans="2:14" x14ac:dyDescent="0.15">
      <c r="L7" s="13" t="s">
        <v>4</v>
      </c>
      <c r="M7" s="2">
        <v>30443</v>
      </c>
      <c r="N7" s="2"/>
    </row>
    <row r="8" spans="2:14" x14ac:dyDescent="0.15">
      <c r="L8" s="13" t="s">
        <v>14</v>
      </c>
      <c r="M8" s="2">
        <v>62450</v>
      </c>
    </row>
    <row r="9" spans="2:14" x14ac:dyDescent="0.15">
      <c r="L9" s="13" t="s">
        <v>5</v>
      </c>
      <c r="M9" s="2">
        <v>15320</v>
      </c>
    </row>
    <row r="10" spans="2:14" x14ac:dyDescent="0.15">
      <c r="L10" s="13" t="s">
        <v>6</v>
      </c>
      <c r="M10" s="2">
        <v>21881</v>
      </c>
    </row>
    <row r="11" spans="2:14" x14ac:dyDescent="0.15">
      <c r="L11" s="13" t="s">
        <v>7</v>
      </c>
      <c r="M11" s="2">
        <v>9455</v>
      </c>
    </row>
    <row r="12" spans="2:14" x14ac:dyDescent="0.15">
      <c r="L12" s="13" t="s">
        <v>8</v>
      </c>
      <c r="M12" s="2">
        <v>7129</v>
      </c>
    </row>
    <row r="13" spans="2:14" x14ac:dyDescent="0.15">
      <c r="L13" s="13" t="s">
        <v>9</v>
      </c>
      <c r="M13" s="2">
        <v>14653</v>
      </c>
    </row>
    <row r="14" spans="2:14" x14ac:dyDescent="0.15">
      <c r="L14" s="13" t="s">
        <v>10</v>
      </c>
      <c r="M14" s="2">
        <v>27415</v>
      </c>
    </row>
    <row r="15" spans="2:14" x14ac:dyDescent="0.15">
      <c r="L15" s="13" t="s">
        <v>37</v>
      </c>
      <c r="M15" s="2">
        <v>1332</v>
      </c>
    </row>
    <row r="16" spans="2:14" x14ac:dyDescent="0.15">
      <c r="L16" s="13" t="s">
        <v>11</v>
      </c>
      <c r="M16" s="2">
        <v>25745</v>
      </c>
    </row>
    <row r="17" spans="5:18" x14ac:dyDescent="0.15">
      <c r="L17" s="13" t="s">
        <v>12</v>
      </c>
      <c r="M17" s="2">
        <v>27464</v>
      </c>
    </row>
    <row r="18" spans="5:18" x14ac:dyDescent="0.15">
      <c r="L18" s="13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15">
      <c r="M19" s="1">
        <f>N19</f>
        <v>272581</v>
      </c>
      <c r="N19" s="1">
        <f>SUM(N4:N18)</f>
        <v>272581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215555</v>
      </c>
    </row>
    <row r="23" spans="5:18" x14ac:dyDescent="0.15">
      <c r="L23" s="1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68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186863</v>
      </c>
    </row>
    <row r="5" spans="2:14" x14ac:dyDescent="0.15">
      <c r="L5" s="13" t="s">
        <v>2</v>
      </c>
      <c r="M5" s="1"/>
      <c r="N5" s="2">
        <v>31501</v>
      </c>
    </row>
    <row r="6" spans="2:14" x14ac:dyDescent="0.15">
      <c r="L6" s="13" t="s">
        <v>13</v>
      </c>
      <c r="N6" s="2">
        <v>52818</v>
      </c>
    </row>
    <row r="7" spans="2:14" x14ac:dyDescent="0.15">
      <c r="L7" s="13" t="s">
        <v>4</v>
      </c>
      <c r="M7" s="2">
        <v>30568</v>
      </c>
      <c r="N7" s="2"/>
    </row>
    <row r="8" spans="2:14" x14ac:dyDescent="0.15">
      <c r="L8" s="13" t="s">
        <v>14</v>
      </c>
      <c r="M8" s="2">
        <v>62496</v>
      </c>
    </row>
    <row r="9" spans="2:14" x14ac:dyDescent="0.15">
      <c r="L9" s="13" t="s">
        <v>5</v>
      </c>
      <c r="M9" s="2">
        <v>16243</v>
      </c>
    </row>
    <row r="10" spans="2:14" x14ac:dyDescent="0.15">
      <c r="L10" s="13" t="s">
        <v>6</v>
      </c>
      <c r="M10" s="2">
        <v>20877</v>
      </c>
    </row>
    <row r="11" spans="2:14" x14ac:dyDescent="0.15">
      <c r="L11" s="13" t="s">
        <v>7</v>
      </c>
      <c r="M11" s="2">
        <v>9487</v>
      </c>
    </row>
    <row r="12" spans="2:14" x14ac:dyDescent="0.15">
      <c r="L12" s="13" t="s">
        <v>8</v>
      </c>
      <c r="M12" s="2">
        <v>7154</v>
      </c>
    </row>
    <row r="13" spans="2:14" x14ac:dyDescent="0.15">
      <c r="L13" s="13" t="s">
        <v>9</v>
      </c>
      <c r="M13" s="2">
        <v>15144</v>
      </c>
    </row>
    <row r="14" spans="2:14" x14ac:dyDescent="0.15">
      <c r="L14" s="13" t="s">
        <v>10</v>
      </c>
      <c r="M14" s="2">
        <v>23358</v>
      </c>
    </row>
    <row r="15" spans="2:14" x14ac:dyDescent="0.15">
      <c r="L15" s="13" t="s">
        <v>37</v>
      </c>
      <c r="M15" s="2">
        <v>571</v>
      </c>
    </row>
    <row r="16" spans="2:14" x14ac:dyDescent="0.15">
      <c r="L16" s="13" t="s">
        <v>11</v>
      </c>
      <c r="M16" s="2">
        <v>26012</v>
      </c>
    </row>
    <row r="17" spans="5:18" x14ac:dyDescent="0.15">
      <c r="L17" s="13" t="s">
        <v>12</v>
      </c>
      <c r="M17" s="2">
        <v>28147</v>
      </c>
    </row>
    <row r="18" spans="5:18" x14ac:dyDescent="0.15">
      <c r="L18" s="13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15">
      <c r="M19" s="1">
        <f>N19</f>
        <v>271182</v>
      </c>
      <c r="N19" s="1">
        <f>SUM(N4:N18)</f>
        <v>271182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218364</v>
      </c>
    </row>
    <row r="23" spans="5:18" x14ac:dyDescent="0.15">
      <c r="L23" s="1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69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187592</v>
      </c>
    </row>
    <row r="5" spans="2:14" x14ac:dyDescent="0.15">
      <c r="L5" s="13" t="s">
        <v>2</v>
      </c>
      <c r="M5" s="1"/>
      <c r="N5" s="2">
        <v>30796</v>
      </c>
    </row>
    <row r="6" spans="2:14" x14ac:dyDescent="0.15">
      <c r="L6" s="13" t="s">
        <v>13</v>
      </c>
      <c r="N6" s="2">
        <v>58485</v>
      </c>
    </row>
    <row r="7" spans="2:14" x14ac:dyDescent="0.15">
      <c r="L7" s="13" t="s">
        <v>4</v>
      </c>
      <c r="M7" s="2">
        <v>31003</v>
      </c>
      <c r="N7" s="2"/>
    </row>
    <row r="8" spans="2:14" x14ac:dyDescent="0.15">
      <c r="L8" s="13" t="s">
        <v>14</v>
      </c>
      <c r="M8" s="2">
        <v>62166</v>
      </c>
    </row>
    <row r="9" spans="2:14" x14ac:dyDescent="0.15">
      <c r="L9" s="13" t="s">
        <v>5</v>
      </c>
      <c r="M9" s="2">
        <v>15688</v>
      </c>
    </row>
    <row r="10" spans="2:14" x14ac:dyDescent="0.15">
      <c r="L10" s="13" t="s">
        <v>6</v>
      </c>
      <c r="M10" s="2">
        <v>20847</v>
      </c>
    </row>
    <row r="11" spans="2:14" x14ac:dyDescent="0.15">
      <c r="L11" s="13" t="s">
        <v>7</v>
      </c>
      <c r="M11" s="2">
        <v>9754</v>
      </c>
    </row>
    <row r="12" spans="2:14" x14ac:dyDescent="0.15">
      <c r="L12" s="13" t="s">
        <v>8</v>
      </c>
      <c r="M12" s="2">
        <v>7093</v>
      </c>
    </row>
    <row r="13" spans="2:14" x14ac:dyDescent="0.15">
      <c r="L13" s="13" t="s">
        <v>9</v>
      </c>
      <c r="M13" s="2">
        <v>14859</v>
      </c>
    </row>
    <row r="14" spans="2:14" x14ac:dyDescent="0.15">
      <c r="L14" s="13" t="s">
        <v>10</v>
      </c>
      <c r="M14" s="2">
        <v>27014</v>
      </c>
    </row>
    <row r="15" spans="2:14" x14ac:dyDescent="0.15">
      <c r="L15" s="13" t="s">
        <v>37</v>
      </c>
      <c r="M15" s="2">
        <v>365</v>
      </c>
    </row>
    <row r="16" spans="2:14" x14ac:dyDescent="0.15">
      <c r="L16" s="13" t="s">
        <v>11</v>
      </c>
      <c r="M16" s="2">
        <v>29076</v>
      </c>
    </row>
    <row r="17" spans="5:18" x14ac:dyDescent="0.15">
      <c r="L17" s="13" t="s">
        <v>12</v>
      </c>
      <c r="M17" s="2">
        <v>28547</v>
      </c>
    </row>
    <row r="18" spans="5:18" x14ac:dyDescent="0.15">
      <c r="L18" s="13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15">
      <c r="M19" s="1">
        <f>N19</f>
        <v>276873</v>
      </c>
      <c r="N19" s="1">
        <f>SUM(N4:N18)</f>
        <v>276873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218388</v>
      </c>
    </row>
    <row r="23" spans="5:18" x14ac:dyDescent="0.15">
      <c r="L23" s="1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70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188816</v>
      </c>
    </row>
    <row r="5" spans="2:14" x14ac:dyDescent="0.15">
      <c r="L5" s="13" t="s">
        <v>2</v>
      </c>
      <c r="M5" s="1"/>
      <c r="N5" s="2">
        <v>33747</v>
      </c>
    </row>
    <row r="6" spans="2:14" x14ac:dyDescent="0.15">
      <c r="L6" s="13" t="s">
        <v>13</v>
      </c>
      <c r="N6" s="2">
        <v>54225</v>
      </c>
    </row>
    <row r="7" spans="2:14" x14ac:dyDescent="0.15">
      <c r="L7" s="13" t="s">
        <v>4</v>
      </c>
      <c r="M7" s="2">
        <v>32169</v>
      </c>
      <c r="N7" s="2"/>
    </row>
    <row r="8" spans="2:14" x14ac:dyDescent="0.15">
      <c r="L8" s="13" t="s">
        <v>14</v>
      </c>
      <c r="M8" s="2">
        <v>62652</v>
      </c>
    </row>
    <row r="9" spans="2:14" x14ac:dyDescent="0.15">
      <c r="L9" s="13" t="s">
        <v>5</v>
      </c>
      <c r="M9" s="2">
        <v>14546</v>
      </c>
    </row>
    <row r="10" spans="2:14" x14ac:dyDescent="0.15">
      <c r="L10" s="13" t="s">
        <v>6</v>
      </c>
      <c r="M10" s="2">
        <v>20435</v>
      </c>
    </row>
    <row r="11" spans="2:14" x14ac:dyDescent="0.15">
      <c r="L11" s="13" t="s">
        <v>7</v>
      </c>
      <c r="M11" s="2">
        <v>9711</v>
      </c>
    </row>
    <row r="12" spans="2:14" x14ac:dyDescent="0.15">
      <c r="L12" s="13" t="s">
        <v>8</v>
      </c>
      <c r="M12" s="2">
        <v>7759</v>
      </c>
    </row>
    <row r="13" spans="2:14" x14ac:dyDescent="0.15">
      <c r="L13" s="13" t="s">
        <v>9</v>
      </c>
      <c r="M13" s="2">
        <v>14827</v>
      </c>
    </row>
    <row r="14" spans="2:14" x14ac:dyDescent="0.15">
      <c r="L14" s="13" t="s">
        <v>10</v>
      </c>
      <c r="M14" s="2">
        <v>25216</v>
      </c>
    </row>
    <row r="15" spans="2:14" x14ac:dyDescent="0.15">
      <c r="L15" s="13" t="s">
        <v>37</v>
      </c>
      <c r="M15" s="2">
        <v>692</v>
      </c>
    </row>
    <row r="16" spans="2:14" x14ac:dyDescent="0.15">
      <c r="L16" s="13" t="s">
        <v>11</v>
      </c>
      <c r="M16" s="2">
        <v>28424</v>
      </c>
    </row>
    <row r="17" spans="5:18" x14ac:dyDescent="0.15">
      <c r="L17" s="13" t="s">
        <v>12</v>
      </c>
      <c r="M17" s="2">
        <v>29990</v>
      </c>
    </row>
    <row r="18" spans="5:18" x14ac:dyDescent="0.15">
      <c r="L18" s="13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15">
      <c r="M19" s="1">
        <f>N19</f>
        <v>276788</v>
      </c>
      <c r="N19" s="1">
        <f>SUM(N4:N18)</f>
        <v>276788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222563</v>
      </c>
    </row>
    <row r="23" spans="5:18" x14ac:dyDescent="0.15">
      <c r="L23" s="1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71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189545</v>
      </c>
    </row>
    <row r="5" spans="2:14" x14ac:dyDescent="0.15">
      <c r="L5" s="13" t="s">
        <v>2</v>
      </c>
      <c r="M5" s="1"/>
      <c r="N5" s="2">
        <v>33186</v>
      </c>
    </row>
    <row r="6" spans="2:14" x14ac:dyDescent="0.15">
      <c r="L6" s="13" t="s">
        <v>13</v>
      </c>
      <c r="N6" s="2">
        <v>60623</v>
      </c>
    </row>
    <row r="7" spans="2:14" x14ac:dyDescent="0.15">
      <c r="L7" s="13" t="s">
        <v>4</v>
      </c>
      <c r="M7" s="2">
        <v>32903</v>
      </c>
      <c r="N7" s="2"/>
    </row>
    <row r="8" spans="2:14" x14ac:dyDescent="0.15">
      <c r="L8" s="13" t="s">
        <v>14</v>
      </c>
      <c r="M8" s="2">
        <v>62815</v>
      </c>
    </row>
    <row r="9" spans="2:14" x14ac:dyDescent="0.15">
      <c r="L9" s="13" t="s">
        <v>5</v>
      </c>
      <c r="M9" s="2">
        <v>15298</v>
      </c>
    </row>
    <row r="10" spans="2:14" x14ac:dyDescent="0.15">
      <c r="L10" s="13" t="s">
        <v>6</v>
      </c>
      <c r="M10" s="2">
        <v>21361</v>
      </c>
    </row>
    <row r="11" spans="2:14" x14ac:dyDescent="0.15">
      <c r="L11" s="13" t="s">
        <v>7</v>
      </c>
      <c r="M11" s="2">
        <v>8757</v>
      </c>
    </row>
    <row r="12" spans="2:14" x14ac:dyDescent="0.15">
      <c r="L12" s="13" t="s">
        <v>8</v>
      </c>
      <c r="M12" s="2">
        <v>8017</v>
      </c>
    </row>
    <row r="13" spans="2:14" x14ac:dyDescent="0.15">
      <c r="L13" s="13" t="s">
        <v>9</v>
      </c>
      <c r="M13" s="2">
        <v>15089</v>
      </c>
    </row>
    <row r="14" spans="2:14" x14ac:dyDescent="0.15">
      <c r="L14" s="13" t="s">
        <v>10</v>
      </c>
      <c r="M14" s="2">
        <v>25398</v>
      </c>
    </row>
    <row r="15" spans="2:14" x14ac:dyDescent="0.15">
      <c r="L15" s="13" t="s">
        <v>37</v>
      </c>
      <c r="M15" s="2">
        <v>466</v>
      </c>
    </row>
    <row r="16" spans="2:14" x14ac:dyDescent="0.15">
      <c r="L16" s="13" t="s">
        <v>11</v>
      </c>
      <c r="M16" s="2">
        <v>29124</v>
      </c>
    </row>
    <row r="17" spans="5:18" x14ac:dyDescent="0.15">
      <c r="L17" s="13" t="s">
        <v>12</v>
      </c>
      <c r="M17" s="2">
        <v>31857</v>
      </c>
    </row>
    <row r="18" spans="5:18" x14ac:dyDescent="0.15">
      <c r="L18" s="13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15">
      <c r="M19" s="1">
        <f>N19</f>
        <v>283354</v>
      </c>
      <c r="N19" s="1">
        <f>SUM(N4:N18)</f>
        <v>283354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222731</v>
      </c>
    </row>
    <row r="23" spans="5:18" x14ac:dyDescent="0.15">
      <c r="L23" s="1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3"/>
  <sheetViews>
    <sheetView workbookViewId="0">
      <pane ySplit="3" topLeftCell="A4" activePane="bottomLeft" state="frozen"/>
      <selection activeCell="G23" sqref="G23"/>
      <selection pane="bottomLeft" activeCell="G23" sqref="G23"/>
    </sheetView>
  </sheetViews>
  <sheetFormatPr defaultRowHeight="13.5" x14ac:dyDescent="0.15"/>
  <cols>
    <col min="1" max="1" width="15.125" style="13" customWidth="1"/>
    <col min="2" max="3" width="12.125" style="13" customWidth="1"/>
    <col min="4" max="5" width="9" style="13"/>
    <col min="6" max="7" width="10.375" style="13" customWidth="1"/>
    <col min="8" max="8" width="12.5" style="13" customWidth="1"/>
    <col min="9" max="9" width="9" style="13" bestFit="1" customWidth="1"/>
    <col min="10" max="11" width="9" style="13"/>
    <col min="12" max="12" width="10.25" style="13" customWidth="1"/>
    <col min="13" max="13" width="14.125" style="13" bestFit="1" customWidth="1"/>
    <col min="14" max="14" width="12.5" style="13" customWidth="1"/>
    <col min="15" max="15" width="9" style="13"/>
    <col min="16" max="16" width="10.75" style="13" customWidth="1"/>
    <col min="17" max="18" width="9" style="13"/>
    <col min="19" max="19" width="16.625" style="13" customWidth="1"/>
    <col min="20" max="20" width="10.875" style="13" customWidth="1"/>
    <col min="21" max="16384" width="9" style="13"/>
  </cols>
  <sheetData>
    <row r="1" spans="1:20" x14ac:dyDescent="0.15">
      <c r="B1" s="13" t="s">
        <v>41</v>
      </c>
    </row>
    <row r="2" spans="1:20" x14ac:dyDescent="0.15">
      <c r="B2" s="13" t="s">
        <v>42</v>
      </c>
    </row>
    <row r="3" spans="1:20" x14ac:dyDescent="0.15">
      <c r="B3" s="13" t="s">
        <v>34</v>
      </c>
      <c r="C3" s="13" t="s">
        <v>1</v>
      </c>
      <c r="D3" s="13" t="s">
        <v>2</v>
      </c>
      <c r="E3" s="13" t="s">
        <v>43</v>
      </c>
      <c r="F3" s="13" t="s">
        <v>35</v>
      </c>
      <c r="G3" s="13" t="s">
        <v>74</v>
      </c>
      <c r="H3" s="13" t="s">
        <v>4</v>
      </c>
      <c r="I3" s="13" t="s">
        <v>36</v>
      </c>
      <c r="J3" s="13" t="s">
        <v>14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44</v>
      </c>
      <c r="P3" s="13" t="s">
        <v>10</v>
      </c>
      <c r="Q3" s="13" t="s">
        <v>37</v>
      </c>
      <c r="R3" s="13" t="s">
        <v>11</v>
      </c>
      <c r="S3" s="13" t="s">
        <v>38</v>
      </c>
      <c r="T3" s="13" t="s">
        <v>45</v>
      </c>
    </row>
    <row r="4" spans="1:20" x14ac:dyDescent="0.15">
      <c r="A4" s="14" t="s">
        <v>75</v>
      </c>
      <c r="B4" s="21" t="s">
        <v>82</v>
      </c>
      <c r="C4" s="21"/>
      <c r="D4" s="21"/>
      <c r="E4" s="21"/>
      <c r="F4" s="21"/>
      <c r="G4" s="21"/>
      <c r="H4" s="21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15">
      <c r="A5" s="14" t="s">
        <v>76</v>
      </c>
      <c r="B5" s="21"/>
      <c r="C5" s="21"/>
      <c r="D5" s="21"/>
      <c r="E5" s="21"/>
      <c r="F5" s="21"/>
      <c r="G5" s="21"/>
      <c r="H5" s="21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15">
      <c r="A6" s="14" t="s">
        <v>77</v>
      </c>
      <c r="B6" s="21"/>
      <c r="C6" s="21"/>
      <c r="D6" s="21"/>
      <c r="E6" s="21"/>
      <c r="F6" s="21"/>
      <c r="G6" s="21"/>
      <c r="H6" s="21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15">
      <c r="A7" s="14" t="s">
        <v>78</v>
      </c>
      <c r="B7" s="21"/>
      <c r="C7" s="21"/>
      <c r="D7" s="21"/>
      <c r="E7" s="21"/>
      <c r="F7" s="21"/>
      <c r="G7" s="21"/>
      <c r="H7" s="21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15">
      <c r="A8" s="14" t="s">
        <v>79</v>
      </c>
      <c r="B8" s="21"/>
      <c r="C8" s="21"/>
      <c r="D8" s="21"/>
      <c r="E8" s="21"/>
      <c r="F8" s="21"/>
      <c r="G8" s="21"/>
      <c r="H8" s="21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15">
      <c r="A9" s="14" t="s">
        <v>80</v>
      </c>
      <c r="B9" s="21"/>
      <c r="C9" s="21"/>
      <c r="D9" s="21"/>
      <c r="E9" s="21"/>
      <c r="F9" s="21"/>
      <c r="G9" s="21"/>
      <c r="H9" s="21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15">
      <c r="A10" s="14" t="s">
        <v>81</v>
      </c>
      <c r="B10" s="21"/>
      <c r="C10" s="21"/>
      <c r="D10" s="21"/>
      <c r="E10" s="21"/>
      <c r="F10" s="21"/>
      <c r="G10" s="21"/>
      <c r="H10" s="21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15">
      <c r="A11" s="14" t="s">
        <v>58</v>
      </c>
      <c r="B11" s="8">
        <v>225356</v>
      </c>
      <c r="C11" s="8">
        <v>191257</v>
      </c>
      <c r="D11" s="8">
        <f t="shared" ref="D11:D23" si="0">B11-C11</f>
        <v>34099</v>
      </c>
      <c r="E11" s="19">
        <f t="shared" ref="E11:E23" si="1">SUM(H11:I11)-B11</f>
        <v>54917</v>
      </c>
      <c r="F11" s="19">
        <f t="shared" ref="F11:F23" si="2">B11-H11</f>
        <v>192403</v>
      </c>
      <c r="G11" s="19">
        <f t="shared" ref="G11:G23" si="3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15">
      <c r="A12" s="14" t="s">
        <v>57</v>
      </c>
      <c r="B12" s="6">
        <v>222731</v>
      </c>
      <c r="C12" s="6">
        <v>189545</v>
      </c>
      <c r="D12" s="6">
        <f t="shared" si="0"/>
        <v>33186</v>
      </c>
      <c r="E12" s="6">
        <f t="shared" si="1"/>
        <v>60623</v>
      </c>
      <c r="F12" s="6">
        <f t="shared" si="2"/>
        <v>189828</v>
      </c>
      <c r="G12" s="6">
        <f t="shared" si="3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15">
      <c r="A13" s="14" t="s">
        <v>56</v>
      </c>
      <c r="B13" s="8">
        <v>222563</v>
      </c>
      <c r="C13" s="8">
        <v>188816</v>
      </c>
      <c r="D13" s="8">
        <f t="shared" si="0"/>
        <v>33747</v>
      </c>
      <c r="E13" s="19">
        <f t="shared" si="1"/>
        <v>54225</v>
      </c>
      <c r="F13" s="19">
        <f t="shared" si="2"/>
        <v>190394</v>
      </c>
      <c r="G13" s="19">
        <f t="shared" si="3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15">
      <c r="A14" s="14" t="s">
        <v>55</v>
      </c>
      <c r="B14" s="6">
        <v>218388</v>
      </c>
      <c r="C14" s="6">
        <v>187592</v>
      </c>
      <c r="D14" s="6">
        <f t="shared" si="0"/>
        <v>30796</v>
      </c>
      <c r="E14" s="6">
        <f t="shared" si="1"/>
        <v>58485</v>
      </c>
      <c r="F14" s="6">
        <f t="shared" si="2"/>
        <v>187385</v>
      </c>
      <c r="G14" s="6">
        <f t="shared" si="3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15">
      <c r="A15" s="14" t="s">
        <v>54</v>
      </c>
      <c r="B15" s="8">
        <v>218364</v>
      </c>
      <c r="C15" s="8">
        <v>186863</v>
      </c>
      <c r="D15" s="8">
        <f t="shared" si="0"/>
        <v>31501</v>
      </c>
      <c r="E15" s="19">
        <f t="shared" si="1"/>
        <v>52818</v>
      </c>
      <c r="F15" s="19">
        <f t="shared" si="2"/>
        <v>187796</v>
      </c>
      <c r="G15" s="19">
        <f t="shared" si="3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15">
      <c r="A16" s="14" t="s">
        <v>53</v>
      </c>
      <c r="B16" s="6">
        <v>215555</v>
      </c>
      <c r="C16" s="6">
        <v>183769</v>
      </c>
      <c r="D16" s="6">
        <f t="shared" si="0"/>
        <v>31786</v>
      </c>
      <c r="E16" s="6">
        <f t="shared" si="1"/>
        <v>57026</v>
      </c>
      <c r="F16" s="6">
        <f t="shared" si="2"/>
        <v>185112</v>
      </c>
      <c r="G16" s="6">
        <f t="shared" si="3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15">
      <c r="A17" s="14" t="s">
        <v>52</v>
      </c>
      <c r="B17" s="8">
        <v>214874</v>
      </c>
      <c r="C17" s="8">
        <v>184489</v>
      </c>
      <c r="D17" s="8">
        <f t="shared" si="0"/>
        <v>30385</v>
      </c>
      <c r="E17" s="19">
        <f t="shared" si="1"/>
        <v>65421</v>
      </c>
      <c r="F17" s="19">
        <f t="shared" si="2"/>
        <v>184112</v>
      </c>
      <c r="G17" s="19">
        <f t="shared" si="3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15">
      <c r="A18" s="14" t="s">
        <v>51</v>
      </c>
      <c r="B18" s="6">
        <v>206992</v>
      </c>
      <c r="C18" s="6">
        <v>173371</v>
      </c>
      <c r="D18" s="6">
        <f t="shared" si="0"/>
        <v>33621</v>
      </c>
      <c r="E18" s="6">
        <f t="shared" si="1"/>
        <v>70868</v>
      </c>
      <c r="F18" s="6">
        <f t="shared" si="2"/>
        <v>176383</v>
      </c>
      <c r="G18" s="6">
        <f t="shared" si="3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15">
      <c r="A19" s="14" t="s">
        <v>50</v>
      </c>
      <c r="B19" s="8">
        <v>211135</v>
      </c>
      <c r="C19" s="8">
        <v>177970</v>
      </c>
      <c r="D19" s="8">
        <f t="shared" si="0"/>
        <v>33165</v>
      </c>
      <c r="E19" s="19">
        <f t="shared" si="1"/>
        <v>67510</v>
      </c>
      <c r="F19" s="19">
        <f t="shared" si="2"/>
        <v>180305</v>
      </c>
      <c r="G19" s="19">
        <f t="shared" si="3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15">
      <c r="A20" s="14" t="s">
        <v>49</v>
      </c>
      <c r="B20" s="6">
        <v>208111</v>
      </c>
      <c r="C20" s="6">
        <v>175312</v>
      </c>
      <c r="D20" s="6">
        <f t="shared" si="0"/>
        <v>32799</v>
      </c>
      <c r="E20" s="6">
        <f t="shared" si="1"/>
        <v>60517</v>
      </c>
      <c r="F20" s="6">
        <f t="shared" si="2"/>
        <v>179087</v>
      </c>
      <c r="G20" s="6">
        <f t="shared" si="3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15">
      <c r="A21" s="14" t="s">
        <v>48</v>
      </c>
      <c r="B21" s="8">
        <v>204587</v>
      </c>
      <c r="C21" s="8">
        <v>175799</v>
      </c>
      <c r="D21" s="8">
        <f t="shared" si="0"/>
        <v>28788</v>
      </c>
      <c r="E21" s="19">
        <f t="shared" si="1"/>
        <v>61047</v>
      </c>
      <c r="F21" s="19">
        <f t="shared" si="2"/>
        <v>176635</v>
      </c>
      <c r="G21" s="19">
        <f t="shared" si="3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15">
      <c r="A22" s="14" t="s">
        <v>47</v>
      </c>
      <c r="B22" s="6">
        <v>222335</v>
      </c>
      <c r="C22" s="6">
        <v>188195</v>
      </c>
      <c r="D22" s="6">
        <f t="shared" si="0"/>
        <v>34140</v>
      </c>
      <c r="E22" s="6">
        <f t="shared" si="1"/>
        <v>47455</v>
      </c>
      <c r="F22" s="6">
        <f t="shared" si="2"/>
        <v>192479</v>
      </c>
      <c r="G22" s="6">
        <f t="shared" si="3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15">
      <c r="A23" s="14" t="s">
        <v>72</v>
      </c>
      <c r="B23" s="19">
        <v>242468</v>
      </c>
      <c r="C23" s="19">
        <v>199651</v>
      </c>
      <c r="D23" s="19">
        <f t="shared" si="0"/>
        <v>42817</v>
      </c>
      <c r="E23" s="19">
        <f t="shared" si="1"/>
        <v>32980</v>
      </c>
      <c r="F23" s="19">
        <f t="shared" si="2"/>
        <v>210280</v>
      </c>
      <c r="G23" s="19">
        <f t="shared" si="3"/>
        <v>275448</v>
      </c>
      <c r="H23" s="19">
        <v>32188</v>
      </c>
      <c r="I23" s="19">
        <v>243260</v>
      </c>
      <c r="J23" s="19">
        <v>69742</v>
      </c>
      <c r="K23" s="19">
        <v>14500</v>
      </c>
      <c r="L23" s="19">
        <v>21508</v>
      </c>
      <c r="M23" s="19">
        <v>10417</v>
      </c>
      <c r="N23" s="19">
        <v>6275</v>
      </c>
      <c r="O23" s="19">
        <v>15755</v>
      </c>
      <c r="P23" s="19">
        <v>28954</v>
      </c>
      <c r="Q23" s="19">
        <v>319</v>
      </c>
      <c r="R23" s="19">
        <v>24454</v>
      </c>
      <c r="S23" s="19">
        <v>51335</v>
      </c>
      <c r="T23" s="19">
        <v>22202</v>
      </c>
    </row>
    <row r="24" spans="1:20" x14ac:dyDescent="0.15">
      <c r="A24" s="14" t="s">
        <v>84</v>
      </c>
      <c r="B24" s="20">
        <v>264689</v>
      </c>
      <c r="C24" s="20">
        <v>200667</v>
      </c>
      <c r="D24" s="20">
        <f>B24-C24</f>
        <v>64022</v>
      </c>
      <c r="E24" s="20">
        <f>SUM(H24:I24)-B24</f>
        <v>1200</v>
      </c>
      <c r="F24" s="20">
        <f>B24-H24</f>
        <v>231345</v>
      </c>
      <c r="G24" s="20">
        <f>+H24+I24</f>
        <v>265889</v>
      </c>
      <c r="H24" s="20">
        <v>33344</v>
      </c>
      <c r="I24" s="20">
        <v>232545</v>
      </c>
      <c r="J24" s="20">
        <v>70090</v>
      </c>
      <c r="K24" s="20">
        <v>15119</v>
      </c>
      <c r="L24" s="20">
        <v>21371</v>
      </c>
      <c r="M24" s="20">
        <v>10807</v>
      </c>
      <c r="N24" s="20">
        <v>5050</v>
      </c>
      <c r="O24" s="20">
        <v>15926</v>
      </c>
      <c r="P24" s="20">
        <v>27945</v>
      </c>
      <c r="Q24" s="20">
        <v>359</v>
      </c>
      <c r="R24" s="20">
        <v>20066</v>
      </c>
      <c r="S24" s="20">
        <v>45811</v>
      </c>
      <c r="T24" s="20">
        <v>17426</v>
      </c>
    </row>
    <row r="25" spans="1:20" x14ac:dyDescent="0.15">
      <c r="A25" s="5" t="s">
        <v>46</v>
      </c>
      <c r="B25" s="18">
        <f t="shared" ref="B25:T25" si="4">AVERAGE(B13:B23)</f>
        <v>216852</v>
      </c>
      <c r="C25" s="18">
        <f t="shared" si="4"/>
        <v>183802.45454545456</v>
      </c>
      <c r="D25" s="18">
        <f t="shared" si="4"/>
        <v>33049.545454545456</v>
      </c>
      <c r="E25" s="18">
        <f t="shared" si="4"/>
        <v>57122.909090909088</v>
      </c>
      <c r="F25" s="18">
        <f t="shared" si="4"/>
        <v>186360.72727272726</v>
      </c>
      <c r="G25" s="18">
        <f t="shared" si="4"/>
        <v>273974.90909090912</v>
      </c>
      <c r="H25" s="18">
        <f t="shared" si="4"/>
        <v>30491.272727272728</v>
      </c>
      <c r="I25" s="18">
        <f t="shared" si="4"/>
        <v>243483.63636363635</v>
      </c>
      <c r="J25" s="18">
        <f t="shared" si="4"/>
        <v>65513.454545454544</v>
      </c>
      <c r="K25" s="18">
        <f t="shared" si="4"/>
        <v>15381.545454545454</v>
      </c>
      <c r="L25" s="18">
        <f t="shared" si="4"/>
        <v>21530</v>
      </c>
      <c r="M25" s="18">
        <f t="shared" si="4"/>
        <v>9762.636363636364</v>
      </c>
      <c r="N25" s="18">
        <f t="shared" si="4"/>
        <v>7018.272727272727</v>
      </c>
      <c r="O25" s="18">
        <f t="shared" si="4"/>
        <v>14901.90909090909</v>
      </c>
      <c r="P25" s="18">
        <f t="shared" si="4"/>
        <v>27340.909090909092</v>
      </c>
      <c r="Q25" s="18">
        <f t="shared" si="4"/>
        <v>562.90909090909088</v>
      </c>
      <c r="R25" s="18">
        <f t="shared" si="4"/>
        <v>25916.18181818182</v>
      </c>
      <c r="S25" s="18">
        <f t="shared" si="4"/>
        <v>55555.63636363636</v>
      </c>
      <c r="T25" s="18">
        <f t="shared" si="4"/>
        <v>26061.090909090908</v>
      </c>
    </row>
    <row r="26" spans="1:20" x14ac:dyDescent="0.15">
      <c r="I26" s="8"/>
      <c r="J26" s="8"/>
      <c r="K26" s="8"/>
      <c r="L26" s="8"/>
      <c r="M26" s="8"/>
      <c r="N26" s="8"/>
      <c r="O26" s="8"/>
      <c r="P26" s="8"/>
      <c r="Q26" s="9"/>
      <c r="R26" s="8"/>
      <c r="S26" s="8"/>
      <c r="T26" s="8"/>
    </row>
    <row r="27" spans="1:20" x14ac:dyDescent="0.15">
      <c r="B27" s="4" t="s">
        <v>59</v>
      </c>
      <c r="I27" s="8"/>
      <c r="J27" s="8"/>
      <c r="K27" s="8"/>
      <c r="L27" s="8"/>
      <c r="M27" s="8"/>
      <c r="N27" s="8"/>
      <c r="O27" s="8"/>
      <c r="P27" s="8"/>
      <c r="Q27" s="9"/>
      <c r="R27" s="8"/>
      <c r="S27" s="8"/>
      <c r="T27" s="8"/>
    </row>
    <row r="28" spans="1:20" x14ac:dyDescent="0.15">
      <c r="I28" s="8"/>
      <c r="J28" s="8"/>
      <c r="K28" s="8"/>
      <c r="L28" s="8"/>
      <c r="M28" s="8"/>
      <c r="N28" s="8"/>
      <c r="O28" s="8"/>
      <c r="P28" s="8"/>
      <c r="Q28" s="9"/>
      <c r="R28" s="8"/>
      <c r="S28" s="8"/>
      <c r="T28" s="8"/>
    </row>
    <row r="29" spans="1:20" x14ac:dyDescent="0.15"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8"/>
    </row>
    <row r="30" spans="1:20" x14ac:dyDescent="0.15"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x14ac:dyDescent="0.15"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2" spans="1:20" x14ac:dyDescent="0.15"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8"/>
    </row>
    <row r="36" spans="1:1" x14ac:dyDescent="0.15">
      <c r="A36" s="15"/>
    </row>
    <row r="37" spans="1:1" x14ac:dyDescent="0.15">
      <c r="A37" s="16"/>
    </row>
    <row r="38" spans="1:1" x14ac:dyDescent="0.15">
      <c r="A38" s="17"/>
    </row>
    <row r="39" spans="1:1" x14ac:dyDescent="0.15">
      <c r="A39" s="17"/>
    </row>
    <row r="40" spans="1:1" x14ac:dyDescent="0.15">
      <c r="A40" s="15"/>
    </row>
    <row r="41" spans="1:1" x14ac:dyDescent="0.15">
      <c r="A41" s="15"/>
    </row>
    <row r="42" spans="1:1" x14ac:dyDescent="0.15">
      <c r="A42" s="15"/>
    </row>
    <row r="43" spans="1:1" x14ac:dyDescent="0.15">
      <c r="A43" s="15"/>
    </row>
  </sheetData>
  <mergeCells count="1">
    <mergeCell ref="B4:H10"/>
  </mergeCells>
  <phoneticPr fontId="2"/>
  <hyperlinks>
    <hyperlink ref="B27" r:id="rId1" xr:uid="{4901AF4E-CA95-42D6-AB1A-3BFA8A718E25}"/>
  </hyperlinks>
  <pageMargins left="0.7" right="0.7" top="0.75" bottom="0.75" header="0.3" footer="0.3"/>
  <pageSetup paperSize="9" orientation="landscape" r:id="rId2"/>
  <ignoredErrors>
    <ignoredError sqref="E11:E23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2C3F-6D70-494A-94E7-1EB13A4356E2}">
  <dimension ref="B1:R23"/>
  <sheetViews>
    <sheetView zoomScaleNormal="100" workbookViewId="0">
      <selection activeCell="G23" sqref="G23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83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0">
        <v>200667</v>
      </c>
    </row>
    <row r="5" spans="2:14" x14ac:dyDescent="0.15">
      <c r="L5" s="13" t="s">
        <v>2</v>
      </c>
      <c r="M5" s="2"/>
      <c r="N5" s="20">
        <v>64022</v>
      </c>
    </row>
    <row r="6" spans="2:14" x14ac:dyDescent="0.15">
      <c r="L6" s="13" t="s">
        <v>13</v>
      </c>
      <c r="M6" s="2"/>
      <c r="N6" s="20">
        <v>1200</v>
      </c>
    </row>
    <row r="7" spans="2:14" x14ac:dyDescent="0.15">
      <c r="L7" s="13" t="s">
        <v>4</v>
      </c>
      <c r="M7" s="20">
        <v>33344</v>
      </c>
      <c r="N7" s="2"/>
    </row>
    <row r="8" spans="2:14" x14ac:dyDescent="0.15">
      <c r="L8" s="13" t="s">
        <v>14</v>
      </c>
      <c r="M8" s="20">
        <v>70090</v>
      </c>
      <c r="N8" s="2"/>
    </row>
    <row r="9" spans="2:14" x14ac:dyDescent="0.15">
      <c r="L9" s="13" t="s">
        <v>5</v>
      </c>
      <c r="M9" s="20">
        <v>15119</v>
      </c>
      <c r="N9" s="2"/>
    </row>
    <row r="10" spans="2:14" x14ac:dyDescent="0.15">
      <c r="L10" s="13" t="s">
        <v>6</v>
      </c>
      <c r="M10" s="20">
        <v>21371</v>
      </c>
      <c r="N10" s="2"/>
    </row>
    <row r="11" spans="2:14" x14ac:dyDescent="0.15">
      <c r="L11" s="13" t="s">
        <v>7</v>
      </c>
      <c r="M11" s="20">
        <v>10807</v>
      </c>
      <c r="N11" s="2"/>
    </row>
    <row r="12" spans="2:14" x14ac:dyDescent="0.15">
      <c r="L12" s="13" t="s">
        <v>8</v>
      </c>
      <c r="M12" s="20">
        <v>5050</v>
      </c>
      <c r="N12" s="2"/>
    </row>
    <row r="13" spans="2:14" x14ac:dyDescent="0.15">
      <c r="L13" s="13" t="s">
        <v>9</v>
      </c>
      <c r="M13" s="20">
        <v>15926</v>
      </c>
      <c r="N13" s="2"/>
    </row>
    <row r="14" spans="2:14" x14ac:dyDescent="0.15">
      <c r="L14" s="13" t="s">
        <v>10</v>
      </c>
      <c r="M14" s="20">
        <v>27945</v>
      </c>
      <c r="N14" s="2"/>
    </row>
    <row r="15" spans="2:14" x14ac:dyDescent="0.15">
      <c r="L15" s="13" t="s">
        <v>37</v>
      </c>
      <c r="M15" s="20">
        <v>359</v>
      </c>
      <c r="N15" s="2"/>
    </row>
    <row r="16" spans="2:14" x14ac:dyDescent="0.15">
      <c r="L16" s="13" t="s">
        <v>11</v>
      </c>
      <c r="M16" s="20">
        <v>20066</v>
      </c>
      <c r="N16" s="2"/>
    </row>
    <row r="17" spans="5:18" x14ac:dyDescent="0.15">
      <c r="L17" s="13" t="s">
        <v>12</v>
      </c>
      <c r="M17" s="20">
        <v>17426</v>
      </c>
      <c r="N17" s="2"/>
    </row>
    <row r="18" spans="5:18" x14ac:dyDescent="0.15">
      <c r="L18" s="13" t="s">
        <v>2</v>
      </c>
      <c r="M18" s="20">
        <f>45811-M17</f>
        <v>28385</v>
      </c>
      <c r="N18" s="2"/>
      <c r="O18" s="3">
        <f>SUM(M8:M18)</f>
        <v>232544</v>
      </c>
      <c r="Q18" s="2"/>
      <c r="R18" s="3"/>
    </row>
    <row r="19" spans="5:18" x14ac:dyDescent="0.15">
      <c r="M19" s="1">
        <f>N19</f>
        <v>265889</v>
      </c>
      <c r="N19" s="1">
        <f>SUM(N4:N18)</f>
        <v>265889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264689</v>
      </c>
    </row>
    <row r="23" spans="5:18" x14ac:dyDescent="0.15">
      <c r="L23" s="13" t="s">
        <v>60</v>
      </c>
    </row>
  </sheetData>
  <phoneticPr fontId="2"/>
  <hyperlinks>
    <hyperlink ref="E21" r:id="rId1" xr:uid="{64491853-13C0-4831-8C70-53E262E832B7}"/>
  </hyperlinks>
  <pageMargins left="0.25" right="0.25" top="0.75" bottom="0.75" header="0.3" footer="0.3"/>
  <pageSetup paperSize="9" scale="9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G23" sqref="G23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63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">
        <v>199651</v>
      </c>
    </row>
    <row r="5" spans="2:14" x14ac:dyDescent="0.15">
      <c r="L5" s="13" t="s">
        <v>2</v>
      </c>
      <c r="M5" s="2"/>
      <c r="N5" s="2">
        <v>42817</v>
      </c>
    </row>
    <row r="6" spans="2:14" x14ac:dyDescent="0.15">
      <c r="L6" s="13" t="s">
        <v>13</v>
      </c>
      <c r="M6" s="2"/>
      <c r="N6" s="2">
        <v>32980</v>
      </c>
    </row>
    <row r="7" spans="2:14" x14ac:dyDescent="0.15">
      <c r="L7" s="13" t="s">
        <v>4</v>
      </c>
      <c r="M7" s="2">
        <v>32188</v>
      </c>
      <c r="N7" s="2"/>
    </row>
    <row r="8" spans="2:14" x14ac:dyDescent="0.15">
      <c r="L8" s="13" t="s">
        <v>14</v>
      </c>
      <c r="M8" s="2">
        <v>69742</v>
      </c>
      <c r="N8" s="2"/>
    </row>
    <row r="9" spans="2:14" x14ac:dyDescent="0.15">
      <c r="L9" s="13" t="s">
        <v>5</v>
      </c>
      <c r="M9" s="2">
        <v>14500</v>
      </c>
      <c r="N9" s="2"/>
    </row>
    <row r="10" spans="2:14" x14ac:dyDescent="0.15">
      <c r="L10" s="13" t="s">
        <v>6</v>
      </c>
      <c r="M10" s="2">
        <v>21508</v>
      </c>
      <c r="N10" s="2"/>
    </row>
    <row r="11" spans="2:14" x14ac:dyDescent="0.15">
      <c r="L11" s="13" t="s">
        <v>7</v>
      </c>
      <c r="M11" s="2">
        <v>10417</v>
      </c>
      <c r="N11" s="2"/>
    </row>
    <row r="12" spans="2:14" x14ac:dyDescent="0.15">
      <c r="L12" s="13" t="s">
        <v>8</v>
      </c>
      <c r="M12" s="2">
        <v>6275</v>
      </c>
      <c r="N12" s="2"/>
    </row>
    <row r="13" spans="2:14" x14ac:dyDescent="0.15">
      <c r="L13" s="13" t="s">
        <v>9</v>
      </c>
      <c r="M13" s="2">
        <v>15755</v>
      </c>
      <c r="N13" s="2"/>
    </row>
    <row r="14" spans="2:14" x14ac:dyDescent="0.15">
      <c r="L14" s="13" t="s">
        <v>10</v>
      </c>
      <c r="M14" s="2">
        <v>28954</v>
      </c>
      <c r="N14" s="2"/>
    </row>
    <row r="15" spans="2:14" x14ac:dyDescent="0.15">
      <c r="L15" s="13" t="s">
        <v>37</v>
      </c>
      <c r="M15" s="2">
        <v>319</v>
      </c>
      <c r="N15" s="2"/>
    </row>
    <row r="16" spans="2:14" x14ac:dyDescent="0.15">
      <c r="L16" s="13" t="s">
        <v>11</v>
      </c>
      <c r="M16" s="2">
        <v>24454</v>
      </c>
      <c r="N16" s="2"/>
    </row>
    <row r="17" spans="5:18" x14ac:dyDescent="0.15">
      <c r="L17" s="13" t="s">
        <v>12</v>
      </c>
      <c r="M17" s="2">
        <v>22202</v>
      </c>
      <c r="N17" s="2"/>
    </row>
    <row r="18" spans="5:18" x14ac:dyDescent="0.15">
      <c r="L18" s="13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15">
      <c r="M19" s="1">
        <f>N19</f>
        <v>275448</v>
      </c>
      <c r="N19" s="1">
        <f>SUM(N4:N18)</f>
        <v>275448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242468</v>
      </c>
    </row>
    <row r="23" spans="5:18" x14ac:dyDescent="0.15">
      <c r="L23" s="1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G23" sqref="G23"/>
    </sheetView>
  </sheetViews>
  <sheetFormatPr defaultColWidth="9" defaultRowHeight="13.5" x14ac:dyDescent="0.15"/>
  <cols>
    <col min="1" max="10" width="9" style="10"/>
    <col min="11" max="11" width="10.625" style="10" customWidth="1"/>
    <col min="12" max="12" width="17.375" style="10" customWidth="1"/>
    <col min="13" max="16384" width="9" style="10"/>
  </cols>
  <sheetData>
    <row r="1" spans="2:14" x14ac:dyDescent="0.15">
      <c r="B1" s="10" t="s">
        <v>39</v>
      </c>
      <c r="I1" s="10" t="s">
        <v>15</v>
      </c>
      <c r="L1" s="10" t="s">
        <v>40</v>
      </c>
    </row>
    <row r="3" spans="2:14" x14ac:dyDescent="0.15">
      <c r="M3" s="10" t="s">
        <v>3</v>
      </c>
      <c r="N3" s="10" t="s">
        <v>0</v>
      </c>
    </row>
    <row r="4" spans="2:14" x14ac:dyDescent="0.15">
      <c r="L4" s="10" t="s">
        <v>1</v>
      </c>
      <c r="N4" s="1">
        <v>188195</v>
      </c>
    </row>
    <row r="5" spans="2:14" x14ac:dyDescent="0.15">
      <c r="L5" s="10" t="s">
        <v>2</v>
      </c>
      <c r="M5" s="1"/>
      <c r="N5" s="2">
        <v>34140</v>
      </c>
    </row>
    <row r="6" spans="2:14" x14ac:dyDescent="0.15">
      <c r="L6" s="10" t="s">
        <v>13</v>
      </c>
      <c r="N6" s="2">
        <v>47455</v>
      </c>
    </row>
    <row r="7" spans="2:14" x14ac:dyDescent="0.15">
      <c r="L7" s="10" t="s">
        <v>4</v>
      </c>
      <c r="M7" s="2">
        <v>29856</v>
      </c>
      <c r="N7" s="2"/>
    </row>
    <row r="8" spans="2:14" x14ac:dyDescent="0.15">
      <c r="L8" s="10" t="s">
        <v>14</v>
      </c>
      <c r="M8" s="2">
        <v>68646</v>
      </c>
    </row>
    <row r="9" spans="2:14" x14ac:dyDescent="0.15">
      <c r="L9" s="10" t="s">
        <v>5</v>
      </c>
      <c r="M9" s="2">
        <v>14801</v>
      </c>
    </row>
    <row r="10" spans="2:14" x14ac:dyDescent="0.15">
      <c r="L10" s="10" t="s">
        <v>6</v>
      </c>
      <c r="M10" s="2">
        <v>21742</v>
      </c>
    </row>
    <row r="11" spans="2:14" x14ac:dyDescent="0.15">
      <c r="L11" s="10" t="s">
        <v>7</v>
      </c>
      <c r="M11" s="2">
        <v>9964</v>
      </c>
    </row>
    <row r="12" spans="2:14" x14ac:dyDescent="0.15">
      <c r="L12" s="10" t="s">
        <v>8</v>
      </c>
      <c r="M12" s="2">
        <v>6402</v>
      </c>
    </row>
    <row r="13" spans="2:14" x14ac:dyDescent="0.15">
      <c r="L13" s="10" t="s">
        <v>9</v>
      </c>
      <c r="M13" s="2">
        <v>14693</v>
      </c>
    </row>
    <row r="14" spans="2:14" x14ac:dyDescent="0.15">
      <c r="L14" s="10" t="s">
        <v>10</v>
      </c>
      <c r="M14" s="2">
        <v>28598</v>
      </c>
    </row>
    <row r="15" spans="2:14" x14ac:dyDescent="0.15">
      <c r="L15" s="10" t="s">
        <v>37</v>
      </c>
      <c r="M15" s="2">
        <v>346</v>
      </c>
    </row>
    <row r="16" spans="2:14" x14ac:dyDescent="0.15">
      <c r="L16" s="10" t="s">
        <v>11</v>
      </c>
      <c r="M16" s="2">
        <v>24054</v>
      </c>
    </row>
    <row r="17" spans="5:18" x14ac:dyDescent="0.15">
      <c r="L17" s="10" t="s">
        <v>12</v>
      </c>
      <c r="M17" s="2">
        <v>22451</v>
      </c>
    </row>
    <row r="18" spans="5:18" x14ac:dyDescent="0.15">
      <c r="L18" s="10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15">
      <c r="M19" s="1">
        <f>N19</f>
        <v>269790</v>
      </c>
      <c r="N19" s="1">
        <f>SUM(N4:N18)</f>
        <v>269790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222335</v>
      </c>
    </row>
    <row r="23" spans="5:18" x14ac:dyDescent="0.15">
      <c r="L23" s="10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1"/>
    <col min="11" max="11" width="10.625" style="11" customWidth="1"/>
    <col min="12" max="12" width="17.375" style="11" customWidth="1"/>
    <col min="13" max="16384" width="9" style="11"/>
  </cols>
  <sheetData>
    <row r="1" spans="2:14" x14ac:dyDescent="0.15">
      <c r="B1" s="11" t="s">
        <v>39</v>
      </c>
      <c r="I1" s="11" t="s">
        <v>15</v>
      </c>
      <c r="L1" s="11" t="s">
        <v>61</v>
      </c>
    </row>
    <row r="3" spans="2:14" x14ac:dyDescent="0.15">
      <c r="M3" s="11" t="s">
        <v>3</v>
      </c>
      <c r="N3" s="11" t="s">
        <v>0</v>
      </c>
    </row>
    <row r="4" spans="2:14" x14ac:dyDescent="0.15">
      <c r="L4" s="11" t="s">
        <v>1</v>
      </c>
      <c r="N4" s="1">
        <v>175799</v>
      </c>
    </row>
    <row r="5" spans="2:14" x14ac:dyDescent="0.15">
      <c r="L5" s="11" t="s">
        <v>2</v>
      </c>
      <c r="M5" s="1"/>
      <c r="N5" s="2">
        <v>28788</v>
      </c>
    </row>
    <row r="6" spans="2:14" x14ac:dyDescent="0.15">
      <c r="L6" s="11" t="s">
        <v>13</v>
      </c>
      <c r="N6" s="2">
        <v>61047</v>
      </c>
    </row>
    <row r="7" spans="2:14" x14ac:dyDescent="0.15">
      <c r="L7" s="11" t="s">
        <v>4</v>
      </c>
      <c r="M7" s="2">
        <v>27952</v>
      </c>
      <c r="N7" s="2"/>
    </row>
    <row r="8" spans="2:14" x14ac:dyDescent="0.15">
      <c r="L8" s="11" t="s">
        <v>14</v>
      </c>
      <c r="M8" s="2">
        <v>68154</v>
      </c>
    </row>
    <row r="9" spans="2:14" x14ac:dyDescent="0.15">
      <c r="L9" s="11" t="s">
        <v>5</v>
      </c>
      <c r="M9" s="2">
        <v>13885</v>
      </c>
    </row>
    <row r="10" spans="2:14" x14ac:dyDescent="0.15">
      <c r="L10" s="11" t="s">
        <v>6</v>
      </c>
      <c r="M10" s="2">
        <v>21115</v>
      </c>
    </row>
    <row r="11" spans="2:14" x14ac:dyDescent="0.15">
      <c r="L11" s="11" t="s">
        <v>7</v>
      </c>
      <c r="M11" s="2">
        <v>9608</v>
      </c>
    </row>
    <row r="12" spans="2:14" x14ac:dyDescent="0.15">
      <c r="L12" s="11" t="s">
        <v>8</v>
      </c>
      <c r="M12" s="2">
        <v>6458</v>
      </c>
    </row>
    <row r="13" spans="2:14" x14ac:dyDescent="0.15">
      <c r="L13" s="11" t="s">
        <v>9</v>
      </c>
      <c r="M13" s="2">
        <v>14513</v>
      </c>
    </row>
    <row r="14" spans="2:14" x14ac:dyDescent="0.15">
      <c r="L14" s="11" t="s">
        <v>10</v>
      </c>
      <c r="M14" s="2">
        <v>28630</v>
      </c>
    </row>
    <row r="15" spans="2:14" x14ac:dyDescent="0.15">
      <c r="L15" s="11" t="s">
        <v>37</v>
      </c>
      <c r="M15" s="2">
        <v>382</v>
      </c>
    </row>
    <row r="16" spans="2:14" x14ac:dyDescent="0.15">
      <c r="L16" s="11" t="s">
        <v>11</v>
      </c>
      <c r="M16" s="2">
        <v>24268</v>
      </c>
    </row>
    <row r="17" spans="5:18" x14ac:dyDescent="0.15">
      <c r="L17" s="11" t="s">
        <v>12</v>
      </c>
      <c r="M17" s="2">
        <v>23273</v>
      </c>
    </row>
    <row r="18" spans="5:18" x14ac:dyDescent="0.15">
      <c r="L18" s="11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204587</v>
      </c>
    </row>
    <row r="23" spans="5:18" x14ac:dyDescent="0.15">
      <c r="L23" s="11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2"/>
    <col min="11" max="11" width="10.625" style="12" customWidth="1"/>
    <col min="12" max="12" width="17.375" style="12" customWidth="1"/>
    <col min="13" max="16384" width="9" style="12"/>
  </cols>
  <sheetData>
    <row r="1" spans="2:14" x14ac:dyDescent="0.15">
      <c r="B1" s="12" t="s">
        <v>39</v>
      </c>
      <c r="I1" s="12" t="s">
        <v>15</v>
      </c>
      <c r="L1" s="12" t="s">
        <v>62</v>
      </c>
    </row>
    <row r="3" spans="2:14" x14ac:dyDescent="0.15">
      <c r="M3" s="12" t="s">
        <v>3</v>
      </c>
      <c r="N3" s="12" t="s">
        <v>0</v>
      </c>
    </row>
    <row r="4" spans="2:14" x14ac:dyDescent="0.15">
      <c r="L4" s="12" t="s">
        <v>1</v>
      </c>
      <c r="N4" s="1">
        <v>175312</v>
      </c>
    </row>
    <row r="5" spans="2:14" x14ac:dyDescent="0.15">
      <c r="L5" s="12" t="s">
        <v>2</v>
      </c>
      <c r="M5" s="1"/>
      <c r="N5" s="2">
        <v>32799</v>
      </c>
    </row>
    <row r="6" spans="2:14" x14ac:dyDescent="0.15">
      <c r="L6" s="12" t="s">
        <v>13</v>
      </c>
      <c r="N6" s="2">
        <v>60517</v>
      </c>
    </row>
    <row r="7" spans="2:14" x14ac:dyDescent="0.15">
      <c r="L7" s="12" t="s">
        <v>4</v>
      </c>
      <c r="M7" s="2">
        <v>29024</v>
      </c>
      <c r="N7" s="2"/>
    </row>
    <row r="8" spans="2:14" x14ac:dyDescent="0.15">
      <c r="L8" s="12" t="s">
        <v>14</v>
      </c>
      <c r="M8" s="2">
        <v>68193</v>
      </c>
    </row>
    <row r="9" spans="2:14" x14ac:dyDescent="0.15">
      <c r="L9" s="12" t="s">
        <v>5</v>
      </c>
      <c r="M9" s="2">
        <v>14346</v>
      </c>
    </row>
    <row r="10" spans="2:14" x14ac:dyDescent="0.15">
      <c r="L10" s="12" t="s">
        <v>6</v>
      </c>
      <c r="M10" s="2">
        <v>20427</v>
      </c>
    </row>
    <row r="11" spans="2:14" x14ac:dyDescent="0.15">
      <c r="L11" s="12" t="s">
        <v>7</v>
      </c>
      <c r="M11" s="2">
        <v>9290</v>
      </c>
    </row>
    <row r="12" spans="2:14" x14ac:dyDescent="0.15">
      <c r="L12" s="12" t="s">
        <v>8</v>
      </c>
      <c r="M12" s="2">
        <v>6737</v>
      </c>
    </row>
    <row r="13" spans="2:14" x14ac:dyDescent="0.15">
      <c r="L13" s="12" t="s">
        <v>9</v>
      </c>
      <c r="M13" s="2">
        <v>14646</v>
      </c>
    </row>
    <row r="14" spans="2:14" x14ac:dyDescent="0.15">
      <c r="L14" s="12" t="s">
        <v>10</v>
      </c>
      <c r="M14" s="2">
        <v>26505</v>
      </c>
    </row>
    <row r="15" spans="2:14" x14ac:dyDescent="0.15">
      <c r="L15" s="12" t="s">
        <v>37</v>
      </c>
      <c r="M15" s="2">
        <v>428</v>
      </c>
    </row>
    <row r="16" spans="2:14" x14ac:dyDescent="0.15">
      <c r="L16" s="12" t="s">
        <v>11</v>
      </c>
      <c r="M16" s="2">
        <v>25284</v>
      </c>
    </row>
    <row r="17" spans="5:18" x14ac:dyDescent="0.15">
      <c r="L17" s="12" t="s">
        <v>12</v>
      </c>
      <c r="M17" s="2">
        <v>25243</v>
      </c>
    </row>
    <row r="18" spans="5:18" x14ac:dyDescent="0.15">
      <c r="L18" s="12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15">
      <c r="M19" s="1">
        <f>N19</f>
        <v>268628</v>
      </c>
      <c r="N19" s="1">
        <f>SUM(N4:N18)</f>
        <v>268628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208111</v>
      </c>
    </row>
    <row r="23" spans="5:18" x14ac:dyDescent="0.15">
      <c r="L23" s="12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64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177970</v>
      </c>
    </row>
    <row r="5" spans="2:14" x14ac:dyDescent="0.15">
      <c r="L5" s="13" t="s">
        <v>2</v>
      </c>
      <c r="M5" s="1"/>
      <c r="N5" s="2">
        <v>33165</v>
      </c>
    </row>
    <row r="6" spans="2:14" x14ac:dyDescent="0.15">
      <c r="L6" s="13" t="s">
        <v>13</v>
      </c>
      <c r="N6" s="2">
        <v>67510</v>
      </c>
    </row>
    <row r="7" spans="2:14" x14ac:dyDescent="0.15">
      <c r="L7" s="13" t="s">
        <v>4</v>
      </c>
      <c r="M7" s="2">
        <v>30830</v>
      </c>
      <c r="N7" s="2"/>
    </row>
    <row r="8" spans="2:14" x14ac:dyDescent="0.15">
      <c r="L8" s="13" t="s">
        <v>14</v>
      </c>
      <c r="M8" s="2">
        <v>66517</v>
      </c>
    </row>
    <row r="9" spans="2:14" x14ac:dyDescent="0.15">
      <c r="L9" s="13" t="s">
        <v>5</v>
      </c>
      <c r="M9" s="2">
        <v>17140</v>
      </c>
    </row>
    <row r="10" spans="2:14" x14ac:dyDescent="0.15">
      <c r="L10" s="13" t="s">
        <v>6</v>
      </c>
      <c r="M10" s="2">
        <v>22390</v>
      </c>
    </row>
    <row r="11" spans="2:14" x14ac:dyDescent="0.15">
      <c r="L11" s="13" t="s">
        <v>7</v>
      </c>
      <c r="M11" s="2">
        <v>9471</v>
      </c>
    </row>
    <row r="12" spans="2:14" x14ac:dyDescent="0.15">
      <c r="L12" s="13" t="s">
        <v>8</v>
      </c>
      <c r="M12" s="2">
        <v>7116</v>
      </c>
    </row>
    <row r="13" spans="2:14" x14ac:dyDescent="0.15">
      <c r="L13" s="13" t="s">
        <v>9</v>
      </c>
      <c r="M13" s="2">
        <v>15027</v>
      </c>
    </row>
    <row r="14" spans="2:14" x14ac:dyDescent="0.15">
      <c r="L14" s="13" t="s">
        <v>10</v>
      </c>
      <c r="M14" s="2">
        <v>28448</v>
      </c>
    </row>
    <row r="15" spans="2:14" x14ac:dyDescent="0.15">
      <c r="L15" s="13" t="s">
        <v>37</v>
      </c>
      <c r="M15" s="2">
        <v>649</v>
      </c>
    </row>
    <row r="16" spans="2:14" x14ac:dyDescent="0.15">
      <c r="L16" s="13" t="s">
        <v>11</v>
      </c>
      <c r="M16" s="2">
        <v>25405</v>
      </c>
    </row>
    <row r="17" spans="5:18" x14ac:dyDescent="0.15">
      <c r="L17" s="13" t="s">
        <v>12</v>
      </c>
      <c r="M17" s="2">
        <v>26445</v>
      </c>
    </row>
    <row r="18" spans="5:18" x14ac:dyDescent="0.15">
      <c r="L18" s="13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15">
      <c r="M19" s="1">
        <f>N19</f>
        <v>278645</v>
      </c>
      <c r="N19" s="1">
        <f>SUM(N4:N18)</f>
        <v>278645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211135</v>
      </c>
    </row>
    <row r="23" spans="5:18" x14ac:dyDescent="0.15">
      <c r="L23" s="1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65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173371</v>
      </c>
    </row>
    <row r="5" spans="2:14" x14ac:dyDescent="0.15">
      <c r="L5" s="13" t="s">
        <v>2</v>
      </c>
      <c r="M5" s="1"/>
      <c r="N5" s="2">
        <v>33621</v>
      </c>
    </row>
    <row r="6" spans="2:14" x14ac:dyDescent="0.15">
      <c r="L6" s="13" t="s">
        <v>13</v>
      </c>
      <c r="N6" s="2">
        <v>70868</v>
      </c>
    </row>
    <row r="7" spans="2:14" x14ac:dyDescent="0.15">
      <c r="L7" s="13" t="s">
        <v>4</v>
      </c>
      <c r="M7" s="2">
        <v>30609</v>
      </c>
      <c r="N7" s="2"/>
    </row>
    <row r="8" spans="2:14" x14ac:dyDescent="0.15">
      <c r="L8" s="13" t="s">
        <v>14</v>
      </c>
      <c r="M8" s="2">
        <v>65439</v>
      </c>
    </row>
    <row r="9" spans="2:14" x14ac:dyDescent="0.15">
      <c r="L9" s="13" t="s">
        <v>5</v>
      </c>
      <c r="M9" s="2">
        <v>15673</v>
      </c>
    </row>
    <row r="10" spans="2:14" x14ac:dyDescent="0.15">
      <c r="L10" s="13" t="s">
        <v>6</v>
      </c>
      <c r="M10" s="2">
        <v>23180</v>
      </c>
    </row>
    <row r="11" spans="2:14" x14ac:dyDescent="0.15">
      <c r="L11" s="13" t="s">
        <v>7</v>
      </c>
      <c r="M11" s="2">
        <v>10087</v>
      </c>
    </row>
    <row r="12" spans="2:14" x14ac:dyDescent="0.15">
      <c r="L12" s="13" t="s">
        <v>8</v>
      </c>
      <c r="M12" s="2">
        <v>7399</v>
      </c>
    </row>
    <row r="13" spans="2:14" x14ac:dyDescent="0.15">
      <c r="L13" s="13" t="s">
        <v>9</v>
      </c>
      <c r="M13" s="2">
        <v>14870</v>
      </c>
    </row>
    <row r="14" spans="2:14" x14ac:dyDescent="0.15">
      <c r="L14" s="13" t="s">
        <v>10</v>
      </c>
      <c r="M14" s="2">
        <v>28904</v>
      </c>
    </row>
    <row r="15" spans="2:14" x14ac:dyDescent="0.15">
      <c r="L15" s="13" t="s">
        <v>37</v>
      </c>
      <c r="M15" s="2">
        <v>397</v>
      </c>
    </row>
    <row r="16" spans="2:14" x14ac:dyDescent="0.15">
      <c r="L16" s="13" t="s">
        <v>11</v>
      </c>
      <c r="M16" s="2">
        <v>26360</v>
      </c>
    </row>
    <row r="17" spans="5:18" x14ac:dyDescent="0.15">
      <c r="L17" s="13" t="s">
        <v>12</v>
      </c>
      <c r="M17" s="2">
        <v>25232</v>
      </c>
    </row>
    <row r="18" spans="5:18" x14ac:dyDescent="0.15">
      <c r="L18" s="13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15">
      <c r="M19" s="1">
        <f>N19</f>
        <v>277860</v>
      </c>
      <c r="N19" s="1">
        <f>SUM(N4:N18)</f>
        <v>277860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206992</v>
      </c>
    </row>
    <row r="23" spans="5:18" x14ac:dyDescent="0.15">
      <c r="L23" s="1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66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184489</v>
      </c>
    </row>
    <row r="5" spans="2:14" x14ac:dyDescent="0.15">
      <c r="L5" s="13" t="s">
        <v>2</v>
      </c>
      <c r="M5" s="1"/>
      <c r="N5" s="2">
        <v>30385</v>
      </c>
    </row>
    <row r="6" spans="2:14" x14ac:dyDescent="0.15">
      <c r="L6" s="13" t="s">
        <v>13</v>
      </c>
      <c r="N6" s="2">
        <v>65421</v>
      </c>
    </row>
    <row r="7" spans="2:14" x14ac:dyDescent="0.15">
      <c r="L7" s="13" t="s">
        <v>4</v>
      </c>
      <c r="M7" s="2">
        <v>30762</v>
      </c>
      <c r="N7" s="2"/>
    </row>
    <row r="8" spans="2:14" x14ac:dyDescent="0.15">
      <c r="L8" s="13" t="s">
        <v>14</v>
      </c>
      <c r="M8" s="2">
        <v>64193</v>
      </c>
    </row>
    <row r="9" spans="2:14" x14ac:dyDescent="0.15">
      <c r="L9" s="13" t="s">
        <v>5</v>
      </c>
      <c r="M9" s="2">
        <v>17055</v>
      </c>
    </row>
    <row r="10" spans="2:14" x14ac:dyDescent="0.15">
      <c r="L10" s="13" t="s">
        <v>6</v>
      </c>
      <c r="M10" s="2">
        <v>22428</v>
      </c>
    </row>
    <row r="11" spans="2:14" x14ac:dyDescent="0.15">
      <c r="L11" s="13" t="s">
        <v>7</v>
      </c>
      <c r="M11" s="2">
        <v>10145</v>
      </c>
    </row>
    <row r="12" spans="2:14" x14ac:dyDescent="0.15">
      <c r="L12" s="13" t="s">
        <v>8</v>
      </c>
      <c r="M12" s="2">
        <v>7679</v>
      </c>
    </row>
    <row r="13" spans="2:14" x14ac:dyDescent="0.15">
      <c r="L13" s="13" t="s">
        <v>9</v>
      </c>
      <c r="M13" s="2">
        <v>14934</v>
      </c>
    </row>
    <row r="14" spans="2:14" x14ac:dyDescent="0.15">
      <c r="L14" s="13" t="s">
        <v>10</v>
      </c>
      <c r="M14" s="2">
        <v>27708</v>
      </c>
    </row>
    <row r="15" spans="2:14" x14ac:dyDescent="0.15">
      <c r="L15" s="13" t="s">
        <v>37</v>
      </c>
      <c r="M15" s="2">
        <v>711</v>
      </c>
    </row>
    <row r="16" spans="2:14" x14ac:dyDescent="0.15">
      <c r="L16" s="13" t="s">
        <v>11</v>
      </c>
      <c r="M16" s="2">
        <v>25996</v>
      </c>
    </row>
    <row r="17" spans="5:18" x14ac:dyDescent="0.15">
      <c r="L17" s="13" t="s">
        <v>12</v>
      </c>
      <c r="M17" s="2">
        <v>27678</v>
      </c>
    </row>
    <row r="18" spans="5:18" x14ac:dyDescent="0.15">
      <c r="L18" s="13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15">
      <c r="M19" s="1">
        <f>N19</f>
        <v>280295</v>
      </c>
      <c r="N19" s="1">
        <f>SUM(N4:N18)</f>
        <v>280295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214874</v>
      </c>
    </row>
    <row r="23" spans="5:18" x14ac:dyDescent="0.15">
      <c r="L23" s="1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概説</vt:lpstr>
      <vt:lpstr>R2高齢無職 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DATA(高齢無職)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Naoko Fuchigami</cp:lastModifiedBy>
  <cp:lastPrinted>2020-04-06T04:41:35Z</cp:lastPrinted>
  <dcterms:created xsi:type="dcterms:W3CDTF">2016-08-18T06:59:02Z</dcterms:created>
  <dcterms:modified xsi:type="dcterms:W3CDTF">2021-02-25T05:49:59Z</dcterms:modified>
</cp:coreProperties>
</file>