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TIM 事務\Dropbox\日本商工会議所\databox\健康寿命・人口\"/>
    </mc:Choice>
  </mc:AlternateContent>
  <xr:revisionPtr revIDLastSave="0" documentId="8_{5E65606F-C2C1-4C78-ACFD-D25A58C4ECE4}" xr6:coauthVersionLast="43" xr6:coauthVersionMax="43" xr10:uidLastSave="{00000000-0000-0000-0000-000000000000}"/>
  <bookViews>
    <workbookView xWindow="-120" yWindow="-120" windowWidth="20730" windowHeight="11160" xr2:uid="{DE292B47-8EF8-4C8A-BC95-DAB275F0939F}"/>
  </bookViews>
  <sheets>
    <sheet name="表紙" sheetId="6" r:id="rId1"/>
    <sheet name="グラフ" sheetId="1" r:id="rId2"/>
    <sheet name="0-19M" sheetId="2" state="hidden" r:id="rId3"/>
    <sheet name="20-64M" sheetId="3" state="hidden" r:id="rId4"/>
    <sheet name="65+M" sheetId="4" state="hidden" r:id="rId5"/>
    <sheet name="Sheet5" sheetId="5" state="hidden" r:id="rId6"/>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26" i="1" l="1"/>
  <c r="X26" i="1"/>
  <c r="W26" i="1"/>
  <c r="V26" i="1"/>
  <c r="U26" i="1"/>
  <c r="T26" i="1"/>
  <c r="S26" i="1"/>
  <c r="R26" i="1"/>
  <c r="Q26" i="1"/>
  <c r="P26" i="1"/>
  <c r="O26" i="1"/>
  <c r="N26" i="1"/>
  <c r="M26" i="1"/>
  <c r="L26" i="1"/>
  <c r="K26" i="1"/>
  <c r="J26" i="1"/>
  <c r="I26" i="1"/>
  <c r="H26" i="1"/>
  <c r="G26" i="1"/>
  <c r="F26" i="1"/>
  <c r="C26" i="1"/>
  <c r="B26" i="1"/>
  <c r="Y25" i="1"/>
  <c r="X25" i="1"/>
  <c r="W25" i="1"/>
  <c r="V25" i="1"/>
  <c r="U25" i="1"/>
  <c r="T25" i="1"/>
  <c r="S25" i="1"/>
  <c r="R25" i="1"/>
  <c r="Q25" i="1"/>
  <c r="P25" i="1"/>
  <c r="O25" i="1"/>
  <c r="N25" i="1"/>
  <c r="M25" i="1"/>
  <c r="L25" i="1"/>
  <c r="K25" i="1"/>
  <c r="J25" i="1"/>
  <c r="I25" i="1"/>
  <c r="H25" i="1"/>
  <c r="G25" i="1"/>
  <c r="F25" i="1"/>
  <c r="C25" i="1"/>
  <c r="B25" i="1"/>
  <c r="Y24" i="1"/>
  <c r="X24" i="1"/>
  <c r="W24" i="1"/>
  <c r="V24" i="1"/>
  <c r="U24" i="1"/>
  <c r="T24" i="1"/>
  <c r="S24" i="1"/>
  <c r="R24" i="1"/>
  <c r="Q24" i="1"/>
  <c r="P24" i="1"/>
  <c r="O24" i="1"/>
  <c r="N24" i="1"/>
  <c r="M24" i="1"/>
  <c r="L24" i="1"/>
  <c r="K24" i="1"/>
  <c r="J24" i="1"/>
  <c r="I24" i="1"/>
  <c r="H24" i="1"/>
  <c r="G24" i="1"/>
  <c r="F24" i="1"/>
  <c r="C24" i="1"/>
  <c r="B24" i="1"/>
  <c r="D24" i="1"/>
  <c r="D26" i="1"/>
  <c r="D25" i="1"/>
  <c r="Y27" i="1"/>
  <c r="X27" i="1"/>
  <c r="W27" i="1"/>
  <c r="V27" i="1"/>
  <c r="U27" i="1"/>
  <c r="T27" i="1"/>
  <c r="S27" i="1"/>
  <c r="R27" i="1"/>
  <c r="Q27" i="1"/>
  <c r="P27" i="1"/>
  <c r="O27" i="1"/>
  <c r="N27" i="1"/>
  <c r="M27" i="1"/>
  <c r="L27" i="1"/>
  <c r="K27" i="1"/>
  <c r="J27" i="1"/>
  <c r="I27" i="1"/>
</calcChain>
</file>

<file path=xl/sharedStrings.xml><?xml version="1.0" encoding="utf-8"?>
<sst xmlns="http://schemas.openxmlformats.org/spreadsheetml/2006/main" count="3542" uniqueCount="327">
  <si>
    <t>United Nations</t>
  </si>
  <si>
    <t>Population Division</t>
  </si>
  <si>
    <t>Department of Economic and Social Affairs</t>
  </si>
  <si>
    <t>Probabilistic Population Projections based on the World Population Prospects 2019</t>
  </si>
  <si>
    <t>File PPP/POP0019: Probabilistic projection of population age 0-19 (both sexes combined) by region, subregion, country or area, 2020-2100 (thousands)</t>
  </si>
  <si>
    <t>Median (50 percent) prediction interval, 2020 - 2100</t>
  </si>
  <si>
    <t>POP/DB/WPP/Rev.2019/PPP/POP0019</t>
  </si>
  <si>
    <t>'Copyright © 2019 by United Nations, made available under a Creative Commons license CC BY 3.0 IGO: http://creativecommons.org/licenses/by/3.0/igo/</t>
  </si>
  <si>
    <t>Suggested citation: United Nations, Department of Economic and Social Affairs, Population Division (2019). Probabilistic Population Projections based on the World Population Prospects 2019: http://population.un.org/wpp/</t>
  </si>
  <si>
    <t>Country code</t>
  </si>
  <si>
    <t>Parent code</t>
  </si>
  <si>
    <t>Population age 0-19, both sexes combined, as of 1 July (thousands)</t>
  </si>
  <si>
    <t>Index</t>
  </si>
  <si>
    <t>Variant</t>
  </si>
  <si>
    <t>Region, subregion, country or area *</t>
  </si>
  <si>
    <t>Notes</t>
  </si>
  <si>
    <t>Type</t>
  </si>
  <si>
    <t>Median PI</t>
  </si>
  <si>
    <t>WORLD</t>
  </si>
  <si>
    <t/>
  </si>
  <si>
    <t>World</t>
  </si>
  <si>
    <t>UN development groups</t>
  </si>
  <si>
    <t>a</t>
  </si>
  <si>
    <t>Label/Separator</t>
  </si>
  <si>
    <t>...</t>
  </si>
  <si>
    <t>More developed regions</t>
  </si>
  <si>
    <t>b</t>
  </si>
  <si>
    <t>Development Group</t>
  </si>
  <si>
    <t>Less developed regions</t>
  </si>
  <si>
    <t>c</t>
  </si>
  <si>
    <t>Least developed countries</t>
  </si>
  <si>
    <t>d</t>
  </si>
  <si>
    <t>Less developed regions, excluding least developed countries</t>
  </si>
  <si>
    <t>e</t>
  </si>
  <si>
    <t>Less developed regions, excluding China</t>
  </si>
  <si>
    <t>Land-locked Developing Countries (LLDC)</t>
  </si>
  <si>
    <t>f</t>
  </si>
  <si>
    <t>Special other</t>
  </si>
  <si>
    <t>Small Island Developing States (SIDS)</t>
  </si>
  <si>
    <t>g</t>
  </si>
  <si>
    <t>World Bank income groups</t>
  </si>
  <si>
    <t>High-income countries</t>
  </si>
  <si>
    <t>h</t>
  </si>
  <si>
    <t>Income Group</t>
  </si>
  <si>
    <t>Middle-income countries</t>
  </si>
  <si>
    <t>Upper-middle-income countries</t>
  </si>
  <si>
    <t>Lower-middle-income countries</t>
  </si>
  <si>
    <t>Low-income countries</t>
  </si>
  <si>
    <t>No income group available</t>
  </si>
  <si>
    <t>Geographic regions</t>
  </si>
  <si>
    <t>i</t>
  </si>
  <si>
    <t>Africa</t>
  </si>
  <si>
    <t>j</t>
  </si>
  <si>
    <t>Region</t>
  </si>
  <si>
    <t>Asia</t>
  </si>
  <si>
    <t>k</t>
  </si>
  <si>
    <t>Europe</t>
  </si>
  <si>
    <t>l</t>
  </si>
  <si>
    <t>Latin America and the Caribbean</t>
  </si>
  <si>
    <t>m</t>
  </si>
  <si>
    <t>Northern America</t>
  </si>
  <si>
    <t>n</t>
  </si>
  <si>
    <t>Oceania</t>
  </si>
  <si>
    <t>o</t>
  </si>
  <si>
    <t>Sustainable Development Goal (SDG) regions</t>
  </si>
  <si>
    <t>p</t>
  </si>
  <si>
    <t>SUB-SAHARAN AFRICA</t>
  </si>
  <si>
    <t>SDG region</t>
  </si>
  <si>
    <t>Eastern Africa</t>
  </si>
  <si>
    <t>Subregion</t>
  </si>
  <si>
    <t>Burundi</t>
  </si>
  <si>
    <t>Country</t>
  </si>
  <si>
    <t>Comoros</t>
  </si>
  <si>
    <t>Djibouti</t>
  </si>
  <si>
    <t>Eritrea</t>
  </si>
  <si>
    <t>Ethiopia</t>
  </si>
  <si>
    <t>Kenya</t>
  </si>
  <si>
    <t>Madagascar</t>
  </si>
  <si>
    <t>Malawi</t>
  </si>
  <si>
    <t>Mauritius</t>
  </si>
  <si>
    <t>Mayotte</t>
  </si>
  <si>
    <t>Mozambique</t>
  </si>
  <si>
    <t>Réunion</t>
  </si>
  <si>
    <t>Rwanda</t>
  </si>
  <si>
    <t>Seychelles</t>
  </si>
  <si>
    <t>Somalia</t>
  </si>
  <si>
    <t>South Sudan</t>
  </si>
  <si>
    <t>Uganda</t>
  </si>
  <si>
    <t>United Republic of Tanzania</t>
  </si>
  <si>
    <t>Zambia</t>
  </si>
  <si>
    <t>Zimbabwe</t>
  </si>
  <si>
    <t>Middle Africa</t>
  </si>
  <si>
    <t>Angola</t>
  </si>
  <si>
    <t>Cameroon</t>
  </si>
  <si>
    <t>Central African Republic</t>
  </si>
  <si>
    <t>Chad</t>
  </si>
  <si>
    <t>Congo</t>
  </si>
  <si>
    <t>Democratic Republic of the Congo</t>
  </si>
  <si>
    <t>Equatorial Guinea</t>
  </si>
  <si>
    <t>Gabon</t>
  </si>
  <si>
    <t>Sao Tome and Principe</t>
  </si>
  <si>
    <t>Southern Africa</t>
  </si>
  <si>
    <t>Botswana</t>
  </si>
  <si>
    <t>Eswatini</t>
  </si>
  <si>
    <t>Lesotho</t>
  </si>
  <si>
    <t>Namibia</t>
  </si>
  <si>
    <t>South Africa</t>
  </si>
  <si>
    <t>Western Africa</t>
  </si>
  <si>
    <t>Benin</t>
  </si>
  <si>
    <t>Burkina Faso</t>
  </si>
  <si>
    <t>Cabo Verde</t>
  </si>
  <si>
    <t>Côte d'Ivoire</t>
  </si>
  <si>
    <t>Gambia</t>
  </si>
  <si>
    <t>Ghana</t>
  </si>
  <si>
    <t>Guinea</t>
  </si>
  <si>
    <t>Guinea-Bissau</t>
  </si>
  <si>
    <t>Liberia</t>
  </si>
  <si>
    <t>Mali</t>
  </si>
  <si>
    <t>Mauritania</t>
  </si>
  <si>
    <t>Niger</t>
  </si>
  <si>
    <t>Nigeria</t>
  </si>
  <si>
    <t>Senegal</t>
  </si>
  <si>
    <t>Sierra Leone</t>
  </si>
  <si>
    <t>Togo</t>
  </si>
  <si>
    <t>NORTHERN AFRICA AND WESTERN ASIA</t>
  </si>
  <si>
    <t>Northern Africa</t>
  </si>
  <si>
    <t>Algeria</t>
  </si>
  <si>
    <t>Egypt</t>
  </si>
  <si>
    <t>Libya</t>
  </si>
  <si>
    <t>Morocco</t>
  </si>
  <si>
    <t>Sudan</t>
  </si>
  <si>
    <t>Tunisia</t>
  </si>
  <si>
    <t>Western Sahara</t>
  </si>
  <si>
    <t>Western Asia</t>
  </si>
  <si>
    <t>Armenia</t>
  </si>
  <si>
    <t>Azerbaijan</t>
  </si>
  <si>
    <t>Bahrain</t>
  </si>
  <si>
    <t>Cyprus</t>
  </si>
  <si>
    <t>Georgia</t>
  </si>
  <si>
    <t>Iraq</t>
  </si>
  <si>
    <t>Israel</t>
  </si>
  <si>
    <t>Jordan</t>
  </si>
  <si>
    <t>Kuwait</t>
  </si>
  <si>
    <t>Lebanon</t>
  </si>
  <si>
    <t>Oman</t>
  </si>
  <si>
    <t>Qatar</t>
  </si>
  <si>
    <t>Saudi Arabia</t>
  </si>
  <si>
    <t>State of Palestine</t>
  </si>
  <si>
    <t>Syrian Arab Republic</t>
  </si>
  <si>
    <t>Turkey</t>
  </si>
  <si>
    <t>United Arab Emirates</t>
  </si>
  <si>
    <t>Yemen</t>
  </si>
  <si>
    <t>CENTRAL AND SOUTHERN ASIA</t>
  </si>
  <si>
    <t>Central Asia</t>
  </si>
  <si>
    <t>Kazakhstan</t>
  </si>
  <si>
    <t>Kyrgyzstan</t>
  </si>
  <si>
    <t>Tajikistan</t>
  </si>
  <si>
    <t>Turkmenistan</t>
  </si>
  <si>
    <t>Uzbekistan</t>
  </si>
  <si>
    <t>Southern Asia</t>
  </si>
  <si>
    <t>Afghanistan</t>
  </si>
  <si>
    <t>Bangladesh</t>
  </si>
  <si>
    <t>Bhutan</t>
  </si>
  <si>
    <t>India</t>
  </si>
  <si>
    <t>Iran (Islamic Republic of)</t>
  </si>
  <si>
    <t>Maldives</t>
  </si>
  <si>
    <t>Nepal</t>
  </si>
  <si>
    <t>Pakistan</t>
  </si>
  <si>
    <t>Sri Lanka</t>
  </si>
  <si>
    <t>EASTERN AND SOUTH-EASTERN ASIA</t>
  </si>
  <si>
    <t>Eastern Asia</t>
  </si>
  <si>
    <t>China</t>
  </si>
  <si>
    <t>China, Hong Kong SAR</t>
  </si>
  <si>
    <t>China, Macao SAR</t>
  </si>
  <si>
    <t>China, Taiwan Province of China</t>
  </si>
  <si>
    <t>Dem. People's Republic of Korea</t>
  </si>
  <si>
    <t>Japan</t>
  </si>
  <si>
    <t>Mongolia</t>
  </si>
  <si>
    <t>Republic of Korea</t>
  </si>
  <si>
    <t>South-Eastern Asia</t>
  </si>
  <si>
    <t>Brunei Darussalam</t>
  </si>
  <si>
    <t>Cambodia</t>
  </si>
  <si>
    <t>Indonesia</t>
  </si>
  <si>
    <t>Lao People's Democratic Republic</t>
  </si>
  <si>
    <t>Malaysia</t>
  </si>
  <si>
    <t>Myanmar</t>
  </si>
  <si>
    <t>Philippines</t>
  </si>
  <si>
    <t>Singapore</t>
  </si>
  <si>
    <t>Thailand</t>
  </si>
  <si>
    <t>Timor-Leste</t>
  </si>
  <si>
    <t>Viet Nam</t>
  </si>
  <si>
    <t>LATIN AMERICA AND THE CARIBBEAN</t>
  </si>
  <si>
    <t>Caribbean</t>
  </si>
  <si>
    <t>Antigua and Barbuda</t>
  </si>
  <si>
    <t>Aruba</t>
  </si>
  <si>
    <t>Bahamas</t>
  </si>
  <si>
    <t>Barbados</t>
  </si>
  <si>
    <t>Cuba</t>
  </si>
  <si>
    <t>Curaçao</t>
  </si>
  <si>
    <t>Dominican Republic</t>
  </si>
  <si>
    <t>Grenada</t>
  </si>
  <si>
    <t>Guadeloupe</t>
  </si>
  <si>
    <t>Haiti</t>
  </si>
  <si>
    <t>Jamaica</t>
  </si>
  <si>
    <t>Martinique</t>
  </si>
  <si>
    <t>Puerto Rico</t>
  </si>
  <si>
    <t>Saint Lucia</t>
  </si>
  <si>
    <t>Saint Vincent and the Grenadines</t>
  </si>
  <si>
    <t>Trinidad and Tobago</t>
  </si>
  <si>
    <t>United States Virgin Islands</t>
  </si>
  <si>
    <t>Central America</t>
  </si>
  <si>
    <t>Belize</t>
  </si>
  <si>
    <t>Costa Rica</t>
  </si>
  <si>
    <t>El Salvador</t>
  </si>
  <si>
    <t>Guatemala</t>
  </si>
  <si>
    <t>Honduras</t>
  </si>
  <si>
    <t>Mexico</t>
  </si>
  <si>
    <t>Nicaragua</t>
  </si>
  <si>
    <t>Panama</t>
  </si>
  <si>
    <t>South America</t>
  </si>
  <si>
    <t>Argentina</t>
  </si>
  <si>
    <t>Bolivia (Plurinational State of)</t>
  </si>
  <si>
    <t>Brazil</t>
  </si>
  <si>
    <t>Chile</t>
  </si>
  <si>
    <t>Colombia</t>
  </si>
  <si>
    <t>Ecuador</t>
  </si>
  <si>
    <t>French Guiana</t>
  </si>
  <si>
    <t>Guyana</t>
  </si>
  <si>
    <t>Paraguay</t>
  </si>
  <si>
    <t>Peru</t>
  </si>
  <si>
    <t>Suriname</t>
  </si>
  <si>
    <t>Uruguay</t>
  </si>
  <si>
    <t>Venezuela (Bolivarian Republic of)</t>
  </si>
  <si>
    <t>AUSTRALIA/NEW ZEALAND</t>
  </si>
  <si>
    <t>Australia</t>
  </si>
  <si>
    <t>New Zealand</t>
  </si>
  <si>
    <t>OCEANIA (EXCLUDING AUSTRALIA AND NEW ZEALAND)</t>
  </si>
  <si>
    <t>Melanesia</t>
  </si>
  <si>
    <t>Fiji</t>
  </si>
  <si>
    <t>New Caledonia</t>
  </si>
  <si>
    <t>Papua New Guinea</t>
  </si>
  <si>
    <t>Solomon Islands</t>
  </si>
  <si>
    <t>Vanuatu</t>
  </si>
  <si>
    <t>Micronesia</t>
  </si>
  <si>
    <t>Guam</t>
  </si>
  <si>
    <t>Kiribati</t>
  </si>
  <si>
    <t>Micronesia (Fed. States of)</t>
  </si>
  <si>
    <t>Polynesia</t>
  </si>
  <si>
    <t>French Polynesia</t>
  </si>
  <si>
    <t>Samoa</t>
  </si>
  <si>
    <t>Tonga</t>
  </si>
  <si>
    <t>EUROPE AND NORTHERN AMERICA</t>
  </si>
  <si>
    <t>SDG subregion</t>
  </si>
  <si>
    <t>Eastern Europe</t>
  </si>
  <si>
    <t>Belarus</t>
  </si>
  <si>
    <t>Bulgaria</t>
  </si>
  <si>
    <t>Czechia</t>
  </si>
  <si>
    <t>Hungary</t>
  </si>
  <si>
    <t>Poland</t>
  </si>
  <si>
    <t>Republic of Moldova</t>
  </si>
  <si>
    <t>Romania</t>
  </si>
  <si>
    <t>Russian Federation</t>
  </si>
  <si>
    <t>Slovakia</t>
  </si>
  <si>
    <t>Ukraine</t>
  </si>
  <si>
    <t>Northern Europe</t>
  </si>
  <si>
    <t>Channel Islands</t>
  </si>
  <si>
    <t>Denmark</t>
  </si>
  <si>
    <t>Estonia</t>
  </si>
  <si>
    <t>Finland</t>
  </si>
  <si>
    <t>Iceland</t>
  </si>
  <si>
    <t>Ireland</t>
  </si>
  <si>
    <t>Latvia</t>
  </si>
  <si>
    <t>Lithuania</t>
  </si>
  <si>
    <t>Norway</t>
  </si>
  <si>
    <t>Sweden</t>
  </si>
  <si>
    <t>United Kingdom</t>
  </si>
  <si>
    <t>Southern Europe</t>
  </si>
  <si>
    <t>Albania</t>
  </si>
  <si>
    <t>Bosnia and Herzegovina</t>
  </si>
  <si>
    <t>Croatia</t>
  </si>
  <si>
    <t>Greece</t>
  </si>
  <si>
    <t>Italy</t>
  </si>
  <si>
    <t>Malta</t>
  </si>
  <si>
    <t>Montenegro</t>
  </si>
  <si>
    <t>North Macedonia</t>
  </si>
  <si>
    <t>Portugal</t>
  </si>
  <si>
    <t>Serbia</t>
  </si>
  <si>
    <t>Slovenia</t>
  </si>
  <si>
    <t>Spain</t>
  </si>
  <si>
    <t>Western Europe</t>
  </si>
  <si>
    <t>Austria</t>
  </si>
  <si>
    <t>Belgium</t>
  </si>
  <si>
    <t>France</t>
  </si>
  <si>
    <t>Germany</t>
  </si>
  <si>
    <t>Luxembourg</t>
  </si>
  <si>
    <t>Netherlands</t>
  </si>
  <si>
    <t>Switzerland</t>
  </si>
  <si>
    <t>Canada</t>
  </si>
  <si>
    <t>United States of America</t>
  </si>
  <si>
    <t>File PPP/POP2064: Probabilistic projection of population age 20-64 (both sexes combined) by region, subregion, country or area, 2020-2100 (thousands)</t>
  </si>
  <si>
    <t>POP/DB/WPP/Rev.2019/PPP/POP2064</t>
  </si>
  <si>
    <t>Population age 20-64, both sexes combined, as of 1 July (thousands)</t>
  </si>
  <si>
    <t>Republic of Korea</t>
    <phoneticPr fontId="9"/>
  </si>
  <si>
    <t>File PPP/POP65+: Probabilistic projection of population age 65+ (both sexes combined) by region, subregion, country or area, 2020-2100 (thousands)</t>
  </si>
  <si>
    <t>POP/DB/WPP/Rev.2019/PPP/POP65+</t>
  </si>
  <si>
    <t>Population age 65+, both sexes combined, as of 1 July (thousands)</t>
  </si>
  <si>
    <t>Total population, both sexes combined, as of 1 July (thousands)</t>
  </si>
  <si>
    <t>Region, subregion, country or area</t>
  </si>
  <si>
    <t>0-19</t>
    <phoneticPr fontId="2"/>
  </si>
  <si>
    <t>20-64</t>
    <phoneticPr fontId="2"/>
  </si>
  <si>
    <t>64+</t>
    <phoneticPr fontId="2"/>
  </si>
  <si>
    <t>(単位：千人）</t>
    <rPh sb="1" eb="3">
      <t>タンイ</t>
    </rPh>
    <rPh sb="4" eb="5">
      <t>セン</t>
    </rPh>
    <rPh sb="5" eb="6">
      <t>ニン</t>
    </rPh>
    <phoneticPr fontId="2"/>
  </si>
  <si>
    <t>国・エリアを選択→</t>
    <rPh sb="0" eb="1">
      <t>クニ</t>
    </rPh>
    <rPh sb="6" eb="8">
      <t>センタク</t>
    </rPh>
    <phoneticPr fontId="2"/>
  </si>
  <si>
    <t>国連・世界の人口見通しから</t>
    <rPh sb="0" eb="2">
      <t>コクレン</t>
    </rPh>
    <rPh sb="3" eb="5">
      <t>セカイ</t>
    </rPh>
    <rPh sb="6" eb="8">
      <t>ジンコウ</t>
    </rPh>
    <rPh sb="8" eb="10">
      <t>ミトオ</t>
    </rPh>
    <phoneticPr fontId="2"/>
  </si>
  <si>
    <t>https://population.un.org/wpp/</t>
    <phoneticPr fontId="2"/>
  </si>
  <si>
    <t>更に独自に分析したい方は、上掲のHPにアクセスしてくだささい。</t>
    <rPh sb="0" eb="1">
      <t>サラ</t>
    </rPh>
    <rPh sb="2" eb="4">
      <t>ドクジ</t>
    </rPh>
    <rPh sb="5" eb="7">
      <t>ブンセキ</t>
    </rPh>
    <rPh sb="10" eb="11">
      <t>カタ</t>
    </rPh>
    <rPh sb="13" eb="15">
      <t>ジョウケイ</t>
    </rPh>
    <phoneticPr fontId="2"/>
  </si>
  <si>
    <t>考えるヒント！</t>
    <rPh sb="0" eb="1">
      <t>カンガ</t>
    </rPh>
    <phoneticPr fontId="2"/>
  </si>
  <si>
    <t>そこで、</t>
    <phoneticPr fontId="2"/>
  </si>
  <si>
    <t>次頁のグラフのページで、国・エリアをプルダウンで選択します。</t>
    <rPh sb="0" eb="1">
      <t>ジ</t>
    </rPh>
    <rPh sb="1" eb="2">
      <t>ページ</t>
    </rPh>
    <rPh sb="24" eb="26">
      <t>センタク</t>
    </rPh>
    <phoneticPr fontId="2"/>
  </si>
  <si>
    <t>他の国やエリアのなどと比較して、考えるヒントにしてください。</t>
    <rPh sb="0" eb="1">
      <t>タ</t>
    </rPh>
    <rPh sb="2" eb="3">
      <t>クニ</t>
    </rPh>
    <rPh sb="11" eb="13">
      <t>ヒカク</t>
    </rPh>
    <rPh sb="16" eb="17">
      <t>カンガ</t>
    </rPh>
    <phoneticPr fontId="2"/>
  </si>
  <si>
    <t>次頁へ</t>
    <rPh sb="0" eb="2">
      <t>ジページ</t>
    </rPh>
    <phoneticPr fontId="2"/>
  </si>
  <si>
    <t>デフォルト値は日本（Japan)になっています。</t>
    <phoneticPr fontId="2"/>
  </si>
  <si>
    <t>日本の公的年金制度を考える場合、労働者がどの位の老齢者を支えるかを知ることがポイントになります。</t>
    <rPh sb="0" eb="2">
      <t>ニホン</t>
    </rPh>
    <rPh sb="3" eb="5">
      <t>コウテキ</t>
    </rPh>
    <rPh sb="5" eb="7">
      <t>ネンキン</t>
    </rPh>
    <rPh sb="7" eb="9">
      <t>セイド</t>
    </rPh>
    <rPh sb="10" eb="11">
      <t>カンガ</t>
    </rPh>
    <rPh sb="13" eb="15">
      <t>バアイ</t>
    </rPh>
    <rPh sb="16" eb="18">
      <t>ロウドウ</t>
    </rPh>
    <rPh sb="18" eb="19">
      <t>シャ</t>
    </rPh>
    <rPh sb="22" eb="23">
      <t>クライ</t>
    </rPh>
    <rPh sb="24" eb="27">
      <t>ロウレイシャ</t>
    </rPh>
    <rPh sb="28" eb="29">
      <t>ササ</t>
    </rPh>
    <rPh sb="33" eb="34">
      <t>シ</t>
    </rPh>
    <phoneticPr fontId="2"/>
  </si>
  <si>
    <t>子供（ここでは0歳～19歳）、労働者（ここでは20歳～65歳）と老齢者（ここでは65歳以上）の割合を把握してみましょう。</t>
    <rPh sb="0" eb="2">
      <t>コドモ</t>
    </rPh>
    <rPh sb="8" eb="9">
      <t>サイ</t>
    </rPh>
    <rPh sb="12" eb="13">
      <t>サイ</t>
    </rPh>
    <rPh sb="15" eb="17">
      <t>ロウドウ</t>
    </rPh>
    <rPh sb="17" eb="18">
      <t>シャ</t>
    </rPh>
    <rPh sb="25" eb="26">
      <t>サイ</t>
    </rPh>
    <rPh sb="29" eb="30">
      <t>サイ</t>
    </rPh>
    <rPh sb="32" eb="34">
      <t>ロウレイ</t>
    </rPh>
    <rPh sb="34" eb="35">
      <t>シャ</t>
    </rPh>
    <rPh sb="42" eb="43">
      <t>サイ</t>
    </rPh>
    <rPh sb="43" eb="45">
      <t>イジョウ</t>
    </rPh>
    <rPh sb="47" eb="49">
      <t>ワリアイ</t>
    </rPh>
    <rPh sb="50" eb="52">
      <t>ハアク</t>
    </rPh>
    <phoneticPr fontId="2"/>
  </si>
  <si>
    <t>国連のデータでは、Tape（カテゴリー）が国やエリアなど、255あります。このシートでは中央値を使用しています。</t>
    <rPh sb="0" eb="2">
      <t>コクレン</t>
    </rPh>
    <rPh sb="21" eb="22">
      <t>クニ</t>
    </rPh>
    <rPh sb="44" eb="46">
      <t>チュウオウ</t>
    </rPh>
    <rPh sb="46" eb="47">
      <t>チ</t>
    </rPh>
    <rPh sb="48" eb="50">
      <t>シヨウ</t>
    </rPh>
    <phoneticPr fontId="2"/>
  </si>
  <si>
    <t>　2020年では、約７千万人で3千600万人を支えることになります。</t>
    <rPh sb="5" eb="6">
      <t>ネン</t>
    </rPh>
    <rPh sb="9" eb="10">
      <t>ヤク</t>
    </rPh>
    <rPh sb="11" eb="12">
      <t>セン</t>
    </rPh>
    <rPh sb="12" eb="14">
      <t>マンニン</t>
    </rPh>
    <rPh sb="16" eb="17">
      <t>セン</t>
    </rPh>
    <rPh sb="20" eb="22">
      <t>マンニン</t>
    </rPh>
    <rPh sb="23" eb="24">
      <t>ササ</t>
    </rPh>
    <phoneticPr fontId="2"/>
  </si>
  <si>
    <t>　2100年では、3千450万人で、2千800万人を支えると予想されます。</t>
    <rPh sb="5" eb="6">
      <t>ネン</t>
    </rPh>
    <rPh sb="10" eb="11">
      <t>セン</t>
    </rPh>
    <rPh sb="14" eb="16">
      <t>マンニン</t>
    </rPh>
    <rPh sb="19" eb="20">
      <t>セン</t>
    </rPh>
    <rPh sb="23" eb="25">
      <t>マンニン</t>
    </rPh>
    <rPh sb="26" eb="27">
      <t>ササ</t>
    </rPh>
    <rPh sb="30" eb="32">
      <t>ヨソウ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</si>
</sst>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b/>
      <sz val="9"/>
      <color indexed="8"/>
      <name val="Arial"/>
      <family val="2"/>
    </font>
    <font>
      <sz val="6"/>
      <name val="游ゴシック"/>
      <family val="2"/>
      <charset val="128"/>
      <scheme val="minor"/>
    </font>
    <font>
      <b/>
      <sz val="12"/>
      <color indexed="8"/>
      <name val="Arial"/>
      <family val="2"/>
    </font>
    <font>
      <b/>
      <sz val="10"/>
      <color indexed="8"/>
      <name val="Arial"/>
      <family val="2"/>
    </font>
    <font>
      <b/>
      <i/>
      <sz val="10"/>
      <color indexed="8"/>
      <name val="Arial"/>
      <family val="2"/>
    </font>
    <font>
      <sz val="9"/>
      <color indexed="8"/>
      <name val="Arial"/>
      <family val="2"/>
    </font>
    <font>
      <i/>
      <sz val="8"/>
      <color indexed="8"/>
      <name val="Arial"/>
      <family val="2"/>
    </font>
    <font>
      <b/>
      <sz val="9"/>
      <name val="Arial"/>
      <family val="2"/>
    </font>
    <font>
      <sz val="6"/>
      <name val="ＭＳ Ｐゴシック"/>
      <family val="3"/>
      <charset val="128"/>
    </font>
    <font>
      <sz val="9"/>
      <color rgb="FFFF0000"/>
      <name val="Arial"/>
      <family val="2"/>
    </font>
    <font>
      <sz val="11"/>
      <color theme="1"/>
      <name val="ＭＳ Ｐゴシック"/>
      <family val="2"/>
      <charset val="128"/>
    </font>
    <font>
      <b/>
      <sz val="14"/>
      <color theme="1"/>
      <name val="游ゴシック"/>
      <family val="3"/>
      <charset val="128"/>
      <scheme val="minor"/>
    </font>
    <font>
      <u/>
      <sz val="11"/>
      <color theme="10"/>
      <name val="游ゴシック"/>
      <family val="2"/>
      <charset val="128"/>
      <scheme val="minor"/>
    </font>
    <font>
      <sz val="12"/>
      <color theme="1"/>
      <name val="游ゴシック"/>
      <family val="2"/>
      <charset val="128"/>
      <scheme val="minor"/>
    </font>
  </fonts>
  <fills count="4">
    <fill>
      <patternFill patternType="none"/>
    </fill>
    <fill>
      <patternFill patternType="gray125"/>
    </fill>
    <fill>
      <patternFill patternType="solid">
        <fgColor indexed="41"/>
        <bgColor indexed="64"/>
      </patternFill>
    </fill>
    <fill>
      <patternFill patternType="solid">
        <fgColor indexed="44"/>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45">
    <xf numFmtId="0" fontId="0" fillId="0" borderId="0" xfId="0">
      <alignment vertical="center"/>
    </xf>
    <xf numFmtId="0" fontId="1" fillId="2" borderId="0" xfId="0" applyFont="1" applyFill="1" applyAlignment="1"/>
    <xf numFmtId="0" fontId="1" fillId="2" borderId="0" xfId="0" applyFont="1" applyFill="1" applyAlignment="1">
      <alignment horizontal="center"/>
    </xf>
    <xf numFmtId="49" fontId="1" fillId="2" borderId="0" xfId="0" applyNumberFormat="1" applyFont="1" applyFill="1" applyAlignment="1"/>
    <xf numFmtId="0" fontId="0" fillId="0" borderId="0" xfId="0" applyAlignment="1"/>
    <xf numFmtId="0" fontId="3" fillId="2" borderId="0" xfId="0" applyFont="1" applyFill="1" applyAlignment="1">
      <alignment horizontal="center"/>
    </xf>
    <xf numFmtId="0" fontId="4" fillId="2" borderId="0" xfId="0" applyFont="1" applyFill="1" applyAlignment="1">
      <alignment horizontal="center"/>
    </xf>
    <xf numFmtId="0" fontId="5" fillId="2" borderId="0" xfId="0" applyFont="1" applyFill="1" applyAlignment="1">
      <alignment horizontal="center"/>
    </xf>
    <xf numFmtId="0" fontId="6" fillId="2" borderId="0" xfId="0" applyFont="1" applyFill="1" applyAlignment="1">
      <alignment horizontal="center"/>
    </xf>
    <xf numFmtId="0" fontId="6" fillId="2" borderId="0" xfId="0" quotePrefix="1" applyFont="1" applyFill="1" applyAlignment="1">
      <alignment horizontal="center"/>
    </xf>
    <xf numFmtId="0" fontId="7" fillId="2" borderId="0" xfId="0" applyFont="1" applyFill="1" applyAlignment="1">
      <alignment horizont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49" fontId="1" fillId="3" borderId="3" xfId="0" applyNumberFormat="1" applyFont="1" applyFill="1" applyBorder="1" applyAlignment="1"/>
    <xf numFmtId="49" fontId="1" fillId="3" borderId="4" xfId="0" applyNumberFormat="1" applyFont="1" applyFill="1" applyBorder="1" applyAlignment="1"/>
    <xf numFmtId="0" fontId="1" fillId="3" borderId="5" xfId="0" applyFont="1" applyFill="1" applyBorder="1" applyAlignment="1">
      <alignment horizontal="center" vertical="center"/>
    </xf>
    <xf numFmtId="0" fontId="1" fillId="3" borderId="5" xfId="0" quotePrefix="1" applyFont="1" applyFill="1" applyBorder="1" applyAlignment="1">
      <alignment horizontal="center" vertical="center"/>
    </xf>
    <xf numFmtId="0" fontId="1" fillId="3" borderId="6" xfId="0" quotePrefix="1" applyFont="1" applyFill="1" applyBorder="1" applyAlignment="1">
      <alignment horizontal="center" vertical="center"/>
    </xf>
    <xf numFmtId="0" fontId="1" fillId="3" borderId="7" xfId="0" applyFont="1" applyFill="1" applyBorder="1" applyAlignment="1"/>
    <xf numFmtId="0" fontId="6" fillId="0" borderId="0" xfId="0" applyFont="1" applyAlignment="1"/>
    <xf numFmtId="0" fontId="8" fillId="0" borderId="0" xfId="0" applyFont="1" applyAlignment="1">
      <alignment horizontal="left" indent="1"/>
    </xf>
    <xf numFmtId="0" fontId="6" fillId="0" borderId="0" xfId="0" applyFont="1" applyAlignment="1">
      <alignment horizontal="center"/>
    </xf>
    <xf numFmtId="0" fontId="6" fillId="0" borderId="0" xfId="0" applyFont="1" applyAlignment="1">
      <alignment horizontal="left"/>
    </xf>
    <xf numFmtId="3" fontId="6" fillId="0" borderId="0" xfId="0" applyNumberFormat="1" applyFont="1" applyAlignment="1">
      <alignment horizontal="right"/>
    </xf>
    <xf numFmtId="0" fontId="8" fillId="0" borderId="0" xfId="0" applyFont="1" applyAlignment="1">
      <alignment horizontal="left" indent="2"/>
    </xf>
    <xf numFmtId="0" fontId="6" fillId="0" borderId="0" xfId="0" applyFont="1" applyAlignment="1">
      <alignment horizontal="left" indent="3"/>
    </xf>
    <xf numFmtId="0" fontId="6" fillId="0" borderId="0" xfId="0" applyFont="1" applyAlignment="1">
      <alignment horizontal="left" indent="4"/>
    </xf>
    <xf numFmtId="0" fontId="8" fillId="0" borderId="0" xfId="0" applyFont="1" applyAlignment="1">
      <alignment horizontal="left" indent="3"/>
    </xf>
    <xf numFmtId="0" fontId="8" fillId="0" borderId="0" xfId="0" applyFont="1" applyAlignment="1">
      <alignment horizontal="left" indent="4"/>
    </xf>
    <xf numFmtId="0" fontId="6" fillId="0" borderId="0" xfId="0" applyFont="1" applyAlignment="1">
      <alignment horizontal="left" indent="5"/>
    </xf>
    <xf numFmtId="0" fontId="8" fillId="0" borderId="0" xfId="0" applyFont="1" applyAlignment="1">
      <alignment horizontal="left" indent="5"/>
    </xf>
    <xf numFmtId="0" fontId="6" fillId="0" borderId="0" xfId="0" applyFont="1" applyAlignment="1">
      <alignment horizontal="left" indent="6"/>
    </xf>
    <xf numFmtId="0" fontId="10" fillId="0" borderId="0" xfId="0" applyFont="1" applyAlignment="1">
      <alignment horizontal="center"/>
    </xf>
    <xf numFmtId="4" fontId="0" fillId="0" borderId="0" xfId="0" applyNumberFormat="1">
      <alignment vertical="center"/>
    </xf>
    <xf numFmtId="0" fontId="0" fillId="0" borderId="0" xfId="0" applyAlignment="1">
      <alignment horizontal="center" vertical="center"/>
    </xf>
    <xf numFmtId="0" fontId="11" fillId="0" borderId="0" xfId="0" applyFont="1" applyAlignment="1">
      <alignment horizontal="left" vertical="center"/>
    </xf>
    <xf numFmtId="0" fontId="13" fillId="0" borderId="0" xfId="1">
      <alignment vertical="center"/>
    </xf>
    <xf numFmtId="0" fontId="14" fillId="0" borderId="0" xfId="0" applyFont="1">
      <alignment vertical="center"/>
    </xf>
    <xf numFmtId="0" fontId="1" fillId="3" borderId="1" xfId="0" quotePrefix="1" applyFont="1" applyFill="1" applyBorder="1" applyAlignment="1">
      <alignment horizontal="center" vertical="center" wrapText="1"/>
    </xf>
    <xf numFmtId="0" fontId="1" fillId="3" borderId="5" xfId="0" quotePrefix="1" applyFont="1" applyFill="1" applyBorder="1" applyAlignment="1">
      <alignment horizontal="center" vertical="center" wrapText="1"/>
    </xf>
    <xf numFmtId="0" fontId="12" fillId="0" borderId="8" xfId="0" applyFont="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0" fillId="0" borderId="0" xfId="0" applyAlignment="1">
      <alignment vertical="center"/>
    </xf>
    <xf numFmtId="0" fontId="0" fillId="0" borderId="11" xfId="0"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v>0-19歳人口</c:v>
          </c:tx>
          <c:spPr>
            <a:solidFill>
              <a:schemeClr val="accent2"/>
            </a:solidFill>
            <a:ln>
              <a:noFill/>
            </a:ln>
            <a:effectLst/>
          </c:spPr>
          <c:invertIfNegative val="0"/>
          <c:cat>
            <c:numRef>
              <c:f>グラフ!$I$23:$Y$23</c:f>
              <c:numCache>
                <c:formatCode>General</c:formatCode>
                <c:ptCount val="17"/>
                <c:pt idx="0">
                  <c:v>2020</c:v>
                </c:pt>
                <c:pt idx="1">
                  <c:v>2025</c:v>
                </c:pt>
                <c:pt idx="2">
                  <c:v>2030</c:v>
                </c:pt>
                <c:pt idx="3">
                  <c:v>2035</c:v>
                </c:pt>
                <c:pt idx="4">
                  <c:v>2040</c:v>
                </c:pt>
                <c:pt idx="5">
                  <c:v>2045</c:v>
                </c:pt>
                <c:pt idx="6">
                  <c:v>2050</c:v>
                </c:pt>
                <c:pt idx="7">
                  <c:v>2055</c:v>
                </c:pt>
                <c:pt idx="8">
                  <c:v>2060</c:v>
                </c:pt>
                <c:pt idx="9">
                  <c:v>2065</c:v>
                </c:pt>
                <c:pt idx="10">
                  <c:v>2070</c:v>
                </c:pt>
                <c:pt idx="11">
                  <c:v>2075</c:v>
                </c:pt>
                <c:pt idx="12">
                  <c:v>2080</c:v>
                </c:pt>
                <c:pt idx="13">
                  <c:v>2085</c:v>
                </c:pt>
                <c:pt idx="14">
                  <c:v>2090</c:v>
                </c:pt>
                <c:pt idx="15">
                  <c:v>2095</c:v>
                </c:pt>
                <c:pt idx="16">
                  <c:v>2100</c:v>
                </c:pt>
              </c:numCache>
            </c:numRef>
          </c:cat>
          <c:val>
            <c:numRef>
              <c:f>グラフ!$I$24:$Y$24</c:f>
              <c:numCache>
                <c:formatCode>#,##0</c:formatCode>
                <c:ptCount val="17"/>
                <c:pt idx="0">
                  <c:v>21447.14</c:v>
                </c:pt>
                <c:pt idx="1">
                  <c:v>20187.456999999999</c:v>
                </c:pt>
                <c:pt idx="2">
                  <c:v>18863.683000000001</c:v>
                </c:pt>
                <c:pt idx="3">
                  <c:v>17672.088</c:v>
                </c:pt>
                <c:pt idx="4">
                  <c:v>17069.174999999999</c:v>
                </c:pt>
                <c:pt idx="5">
                  <c:v>16779.366999999998</c:v>
                </c:pt>
                <c:pt idx="6">
                  <c:v>16500.935000000001</c:v>
                </c:pt>
                <c:pt idx="7">
                  <c:v>16045.332</c:v>
                </c:pt>
                <c:pt idx="8">
                  <c:v>15436.041999999999</c:v>
                </c:pt>
                <c:pt idx="9">
                  <c:v>14793.705</c:v>
                </c:pt>
                <c:pt idx="10">
                  <c:v>14265.871999999999</c:v>
                </c:pt>
                <c:pt idx="11">
                  <c:v>13925.304</c:v>
                </c:pt>
                <c:pt idx="12">
                  <c:v>13709.165000000001</c:v>
                </c:pt>
                <c:pt idx="13">
                  <c:v>13491.056</c:v>
                </c:pt>
                <c:pt idx="14">
                  <c:v>13191.567999999999</c:v>
                </c:pt>
                <c:pt idx="15">
                  <c:v>12818.388000000001</c:v>
                </c:pt>
                <c:pt idx="16">
                  <c:v>12440.025</c:v>
                </c:pt>
              </c:numCache>
            </c:numRef>
          </c:val>
          <c:extLst>
            <c:ext xmlns:c16="http://schemas.microsoft.com/office/drawing/2014/chart" uri="{C3380CC4-5D6E-409C-BE32-E72D297353CC}">
              <c16:uniqueId val="{00000000-FCCC-4C3C-8253-36354C088605}"/>
            </c:ext>
          </c:extLst>
        </c:ser>
        <c:ser>
          <c:idx val="2"/>
          <c:order val="1"/>
          <c:tx>
            <c:v>20-64歳人口</c:v>
          </c:tx>
          <c:spPr>
            <a:solidFill>
              <a:schemeClr val="accent3"/>
            </a:solidFill>
            <a:ln>
              <a:noFill/>
            </a:ln>
            <a:effectLst/>
          </c:spPr>
          <c:invertIfNegative val="0"/>
          <c:cat>
            <c:numRef>
              <c:f>グラフ!$I$23:$Y$23</c:f>
              <c:numCache>
                <c:formatCode>General</c:formatCode>
                <c:ptCount val="17"/>
                <c:pt idx="0">
                  <c:v>2020</c:v>
                </c:pt>
                <c:pt idx="1">
                  <c:v>2025</c:v>
                </c:pt>
                <c:pt idx="2">
                  <c:v>2030</c:v>
                </c:pt>
                <c:pt idx="3">
                  <c:v>2035</c:v>
                </c:pt>
                <c:pt idx="4">
                  <c:v>2040</c:v>
                </c:pt>
                <c:pt idx="5">
                  <c:v>2045</c:v>
                </c:pt>
                <c:pt idx="6">
                  <c:v>2050</c:v>
                </c:pt>
                <c:pt idx="7">
                  <c:v>2055</c:v>
                </c:pt>
                <c:pt idx="8">
                  <c:v>2060</c:v>
                </c:pt>
                <c:pt idx="9">
                  <c:v>2065</c:v>
                </c:pt>
                <c:pt idx="10">
                  <c:v>2070</c:v>
                </c:pt>
                <c:pt idx="11">
                  <c:v>2075</c:v>
                </c:pt>
                <c:pt idx="12">
                  <c:v>2080</c:v>
                </c:pt>
                <c:pt idx="13">
                  <c:v>2085</c:v>
                </c:pt>
                <c:pt idx="14">
                  <c:v>2090</c:v>
                </c:pt>
                <c:pt idx="15">
                  <c:v>2095</c:v>
                </c:pt>
                <c:pt idx="16">
                  <c:v>2100</c:v>
                </c:pt>
              </c:numCache>
            </c:numRef>
          </c:cat>
          <c:val>
            <c:numRef>
              <c:f>グラフ!$I$25:$Y$25</c:f>
              <c:numCache>
                <c:formatCode>#,##0</c:formatCode>
                <c:ptCount val="17"/>
                <c:pt idx="0">
                  <c:v>69113.452999999994</c:v>
                </c:pt>
                <c:pt idx="1">
                  <c:v>67049.913</c:v>
                </c:pt>
                <c:pt idx="2">
                  <c:v>64615.961000000003</c:v>
                </c:pt>
                <c:pt idx="3">
                  <c:v>61407.252999999997</c:v>
                </c:pt>
                <c:pt idx="4">
                  <c:v>56415.928999999996</c:v>
                </c:pt>
                <c:pt idx="5">
                  <c:v>52594.705000000002</c:v>
                </c:pt>
                <c:pt idx="6">
                  <c:v>49421.387999999999</c:v>
                </c:pt>
                <c:pt idx="7">
                  <c:v>47016.033000000003</c:v>
                </c:pt>
                <c:pt idx="8">
                  <c:v>45213.745000000003</c:v>
                </c:pt>
                <c:pt idx="9">
                  <c:v>43499.614000000001</c:v>
                </c:pt>
                <c:pt idx="10">
                  <c:v>41885.326000000001</c:v>
                </c:pt>
                <c:pt idx="11">
                  <c:v>40144.142</c:v>
                </c:pt>
                <c:pt idx="12">
                  <c:v>38384.667999999998</c:v>
                </c:pt>
                <c:pt idx="13">
                  <c:v>37125.913</c:v>
                </c:pt>
                <c:pt idx="14">
                  <c:v>36197.999000000003</c:v>
                </c:pt>
                <c:pt idx="15">
                  <c:v>35398.192000000003</c:v>
                </c:pt>
                <c:pt idx="16">
                  <c:v>34575.741000000002</c:v>
                </c:pt>
              </c:numCache>
            </c:numRef>
          </c:val>
          <c:extLst>
            <c:ext xmlns:c16="http://schemas.microsoft.com/office/drawing/2014/chart" uri="{C3380CC4-5D6E-409C-BE32-E72D297353CC}">
              <c16:uniqueId val="{00000001-FCCC-4C3C-8253-36354C088605}"/>
            </c:ext>
          </c:extLst>
        </c:ser>
        <c:ser>
          <c:idx val="3"/>
          <c:order val="2"/>
          <c:tx>
            <c:v>65歳以上人口</c:v>
          </c:tx>
          <c:spPr>
            <a:solidFill>
              <a:schemeClr val="accent4"/>
            </a:solidFill>
            <a:ln>
              <a:noFill/>
            </a:ln>
            <a:effectLst/>
          </c:spPr>
          <c:invertIfNegative val="0"/>
          <c:cat>
            <c:numRef>
              <c:f>グラフ!$I$23:$Y$23</c:f>
              <c:numCache>
                <c:formatCode>General</c:formatCode>
                <c:ptCount val="17"/>
                <c:pt idx="0">
                  <c:v>2020</c:v>
                </c:pt>
                <c:pt idx="1">
                  <c:v>2025</c:v>
                </c:pt>
                <c:pt idx="2">
                  <c:v>2030</c:v>
                </c:pt>
                <c:pt idx="3">
                  <c:v>2035</c:v>
                </c:pt>
                <c:pt idx="4">
                  <c:v>2040</c:v>
                </c:pt>
                <c:pt idx="5">
                  <c:v>2045</c:v>
                </c:pt>
                <c:pt idx="6">
                  <c:v>2050</c:v>
                </c:pt>
                <c:pt idx="7">
                  <c:v>2055</c:v>
                </c:pt>
                <c:pt idx="8">
                  <c:v>2060</c:v>
                </c:pt>
                <c:pt idx="9">
                  <c:v>2065</c:v>
                </c:pt>
                <c:pt idx="10">
                  <c:v>2070</c:v>
                </c:pt>
                <c:pt idx="11">
                  <c:v>2075</c:v>
                </c:pt>
                <c:pt idx="12">
                  <c:v>2080</c:v>
                </c:pt>
                <c:pt idx="13">
                  <c:v>2085</c:v>
                </c:pt>
                <c:pt idx="14">
                  <c:v>2090</c:v>
                </c:pt>
                <c:pt idx="15">
                  <c:v>2095</c:v>
                </c:pt>
                <c:pt idx="16">
                  <c:v>2100</c:v>
                </c:pt>
              </c:numCache>
            </c:numRef>
          </c:cat>
          <c:val>
            <c:numRef>
              <c:f>グラフ!$I$26:$Y$26</c:f>
              <c:numCache>
                <c:formatCode>#,##0</c:formatCode>
                <c:ptCount val="17"/>
                <c:pt idx="0">
                  <c:v>35915.864999999998</c:v>
                </c:pt>
                <c:pt idx="1">
                  <c:v>36738.610999999997</c:v>
                </c:pt>
                <c:pt idx="2">
                  <c:v>37278.411999999997</c:v>
                </c:pt>
                <c:pt idx="3">
                  <c:v>38086.796999999999</c:v>
                </c:pt>
                <c:pt idx="4">
                  <c:v>39871.377</c:v>
                </c:pt>
                <c:pt idx="5">
                  <c:v>40155.279999999999</c:v>
                </c:pt>
                <c:pt idx="6">
                  <c:v>39881.699999999997</c:v>
                </c:pt>
                <c:pt idx="7">
                  <c:v>39073.618999999999</c:v>
                </c:pt>
                <c:pt idx="8">
                  <c:v>37676.017</c:v>
                </c:pt>
                <c:pt idx="9">
                  <c:v>36072.94</c:v>
                </c:pt>
                <c:pt idx="10">
                  <c:v>34321.161</c:v>
                </c:pt>
                <c:pt idx="11">
                  <c:v>32857.487999999998</c:v>
                </c:pt>
                <c:pt idx="12">
                  <c:v>31830.735000000001</c:v>
                </c:pt>
                <c:pt idx="13">
                  <c:v>30721.441999999999</c:v>
                </c:pt>
                <c:pt idx="14">
                  <c:v>29657.548999999999</c:v>
                </c:pt>
                <c:pt idx="15">
                  <c:v>28722.544000000002</c:v>
                </c:pt>
                <c:pt idx="16">
                  <c:v>27943.612000000001</c:v>
                </c:pt>
              </c:numCache>
            </c:numRef>
          </c:val>
          <c:extLst>
            <c:ext xmlns:c16="http://schemas.microsoft.com/office/drawing/2014/chart" uri="{C3380CC4-5D6E-409C-BE32-E72D297353CC}">
              <c16:uniqueId val="{00000002-FCCC-4C3C-8253-36354C088605}"/>
            </c:ext>
          </c:extLst>
        </c:ser>
        <c:dLbls>
          <c:showLegendKey val="0"/>
          <c:showVal val="0"/>
          <c:showCatName val="0"/>
          <c:showSerName val="0"/>
          <c:showPercent val="0"/>
          <c:showBubbleSize val="0"/>
        </c:dLbls>
        <c:gapWidth val="50"/>
        <c:overlap val="100"/>
        <c:axId val="635993048"/>
        <c:axId val="635995344"/>
      </c:barChart>
      <c:catAx>
        <c:axId val="635993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35995344"/>
        <c:crosses val="autoZero"/>
        <c:auto val="1"/>
        <c:lblAlgn val="ctr"/>
        <c:lblOffset val="100"/>
        <c:noMultiLvlLbl val="0"/>
      </c:catAx>
      <c:valAx>
        <c:axId val="635995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35993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676275</xdr:colOff>
      <xdr:row>3</xdr:row>
      <xdr:rowOff>0</xdr:rowOff>
    </xdr:from>
    <xdr:to>
      <xdr:col>11</xdr:col>
      <xdr:colOff>409575</xdr:colOff>
      <xdr:row>17</xdr:row>
      <xdr:rowOff>19050</xdr:rowOff>
    </xdr:to>
    <xdr:graphicFrame macro="">
      <xdr:nvGraphicFramePr>
        <xdr:cNvPr id="2" name="グラフ 1">
          <a:extLst>
            <a:ext uri="{FF2B5EF4-FFF2-40B4-BE49-F238E27FC236}">
              <a16:creationId xmlns:a16="http://schemas.microsoft.com/office/drawing/2014/main" id="{414C78A1-4A1F-4ECB-87F2-BF6FAFF648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0</xdr:row>
      <xdr:rowOff>104775</xdr:rowOff>
    </xdr:from>
    <xdr:to>
      <xdr:col>6</xdr:col>
      <xdr:colOff>0</xdr:colOff>
      <xdr:row>2</xdr:row>
      <xdr:rowOff>123825</xdr:rowOff>
    </xdr:to>
    <xdr:pic>
      <xdr:nvPicPr>
        <xdr:cNvPr id="2" name="Picture 1" descr="unlogo.gif">
          <a:extLst>
            <a:ext uri="{FF2B5EF4-FFF2-40B4-BE49-F238E27FC236}">
              <a16:creationId xmlns:a16="http://schemas.microsoft.com/office/drawing/2014/main" id="{1C98DCC4-DE5A-44BB-87FB-323FA49386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2525" y="104775"/>
          <a:ext cx="571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104775</xdr:rowOff>
    </xdr:from>
    <xdr:to>
      <xdr:col>6</xdr:col>
      <xdr:colOff>0</xdr:colOff>
      <xdr:row>2</xdr:row>
      <xdr:rowOff>123825</xdr:rowOff>
    </xdr:to>
    <xdr:pic>
      <xdr:nvPicPr>
        <xdr:cNvPr id="2" name="Picture 1" descr="unlogo.gif">
          <a:extLst>
            <a:ext uri="{FF2B5EF4-FFF2-40B4-BE49-F238E27FC236}">
              <a16:creationId xmlns:a16="http://schemas.microsoft.com/office/drawing/2014/main" id="{3C705FB1-79AD-426A-A7A9-968EE5A388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2525" y="104775"/>
          <a:ext cx="571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0</xdr:row>
      <xdr:rowOff>104775</xdr:rowOff>
    </xdr:from>
    <xdr:to>
      <xdr:col>6</xdr:col>
      <xdr:colOff>0</xdr:colOff>
      <xdr:row>2</xdr:row>
      <xdr:rowOff>123825</xdr:rowOff>
    </xdr:to>
    <xdr:pic>
      <xdr:nvPicPr>
        <xdr:cNvPr id="2" name="Picture 1" descr="unlogo.gif">
          <a:extLst>
            <a:ext uri="{FF2B5EF4-FFF2-40B4-BE49-F238E27FC236}">
              <a16:creationId xmlns:a16="http://schemas.microsoft.com/office/drawing/2014/main" id="{93C21754-F3AF-4D3E-8593-6A510B415E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2525" y="104775"/>
          <a:ext cx="571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opulation.un.org/wp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3180F-9DFD-44AD-9F55-252569E25008}">
  <dimension ref="C2:J14"/>
  <sheetViews>
    <sheetView showGridLines="0" showRowColHeaders="0" tabSelected="1" workbookViewId="0"/>
  </sheetViews>
  <sheetFormatPr defaultRowHeight="18.75" x14ac:dyDescent="0.4"/>
  <sheetData>
    <row r="2" spans="3:10" ht="19.5" x14ac:dyDescent="0.4">
      <c r="C2" s="37" t="s">
        <v>316</v>
      </c>
    </row>
    <row r="3" spans="3:10" x14ac:dyDescent="0.4">
      <c r="C3" t="s">
        <v>322</v>
      </c>
    </row>
    <row r="4" spans="3:10" x14ac:dyDescent="0.4">
      <c r="C4" t="s">
        <v>317</v>
      </c>
    </row>
    <row r="5" spans="3:10" x14ac:dyDescent="0.4">
      <c r="C5" t="s">
        <v>313</v>
      </c>
      <c r="F5" s="36" t="s">
        <v>314</v>
      </c>
    </row>
    <row r="6" spans="3:10" x14ac:dyDescent="0.4">
      <c r="C6" t="s">
        <v>323</v>
      </c>
    </row>
    <row r="7" spans="3:10" x14ac:dyDescent="0.4">
      <c r="C7" t="s">
        <v>324</v>
      </c>
    </row>
    <row r="8" spans="3:10" x14ac:dyDescent="0.4">
      <c r="C8" t="s">
        <v>318</v>
      </c>
    </row>
    <row r="9" spans="3:10" x14ac:dyDescent="0.4">
      <c r="C9" t="s">
        <v>321</v>
      </c>
    </row>
    <row r="10" spans="3:10" x14ac:dyDescent="0.4">
      <c r="C10" t="s">
        <v>325</v>
      </c>
    </row>
    <row r="11" spans="3:10" x14ac:dyDescent="0.4">
      <c r="C11" t="s">
        <v>326</v>
      </c>
    </row>
    <row r="12" spans="3:10" x14ac:dyDescent="0.4">
      <c r="C12" t="s">
        <v>319</v>
      </c>
      <c r="J12" s="36" t="s">
        <v>320</v>
      </c>
    </row>
    <row r="14" spans="3:10" x14ac:dyDescent="0.4">
      <c r="C14" t="s">
        <v>315</v>
      </c>
    </row>
  </sheetData>
  <phoneticPr fontId="2"/>
  <hyperlinks>
    <hyperlink ref="F5" r:id="rId1" xr:uid="{CC0EB3DC-DAAE-4F7B-9D33-F11BF027C667}"/>
    <hyperlink ref="J12" location="グラフ!D2" display="次頁へ" xr:uid="{B36BD325-77AF-4505-8647-D3568BC9268E}"/>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C9162-CA2B-495E-A1CF-8D5100D66A15}">
  <dimension ref="B1:Y27"/>
  <sheetViews>
    <sheetView showGridLines="0" showRowColHeaders="0" workbookViewId="0">
      <selection activeCell="D2" sqref="D2:F2"/>
    </sheetView>
  </sheetViews>
  <sheetFormatPr defaultRowHeight="18.75" x14ac:dyDescent="0.4"/>
  <cols>
    <col min="4" max="4" width="9" customWidth="1"/>
  </cols>
  <sheetData>
    <row r="1" spans="2:25" ht="19.5" thickBot="1" x14ac:dyDescent="0.45"/>
    <row r="2" spans="2:25" ht="24.75" thickBot="1" x14ac:dyDescent="0.45">
      <c r="B2" s="43" t="s">
        <v>312</v>
      </c>
      <c r="C2" s="44"/>
      <c r="D2" s="40" t="s">
        <v>176</v>
      </c>
      <c r="E2" s="41"/>
      <c r="F2" s="42"/>
    </row>
    <row r="3" spans="2:25" x14ac:dyDescent="0.4">
      <c r="K3" t="s">
        <v>311</v>
      </c>
    </row>
    <row r="10" spans="2:25" x14ac:dyDescent="0.2">
      <c r="I10" s="23"/>
      <c r="J10" s="23"/>
      <c r="K10" s="23"/>
      <c r="L10" s="23"/>
      <c r="M10" s="23"/>
      <c r="N10" s="23"/>
      <c r="O10" s="23"/>
      <c r="P10" s="23"/>
      <c r="Q10" s="23"/>
      <c r="R10" s="23"/>
      <c r="S10" s="23"/>
      <c r="T10" s="23"/>
      <c r="U10" s="23"/>
      <c r="V10" s="23"/>
      <c r="W10" s="23"/>
      <c r="X10" s="23"/>
      <c r="Y10" s="23"/>
    </row>
    <row r="22" spans="2:25" x14ac:dyDescent="0.2">
      <c r="B22" s="11"/>
      <c r="C22" s="11"/>
      <c r="D22" s="11"/>
      <c r="E22" s="11"/>
      <c r="F22" s="38" t="s">
        <v>9</v>
      </c>
      <c r="G22" s="12"/>
      <c r="H22" s="38" t="s">
        <v>10</v>
      </c>
      <c r="I22" s="13" t="s">
        <v>306</v>
      </c>
      <c r="J22" s="14"/>
      <c r="K22" s="14"/>
      <c r="L22" s="14"/>
      <c r="M22" s="14"/>
      <c r="N22" s="14"/>
      <c r="O22" s="14"/>
      <c r="P22" s="14"/>
      <c r="Q22" s="14"/>
      <c r="R22" s="14"/>
      <c r="S22" s="14"/>
      <c r="T22" s="14"/>
      <c r="U22" s="14"/>
      <c r="V22" s="14"/>
      <c r="W22" s="14"/>
      <c r="X22" s="14"/>
      <c r="Y22" s="14"/>
    </row>
    <row r="23" spans="2:25" x14ac:dyDescent="0.2">
      <c r="B23" s="15" t="s">
        <v>12</v>
      </c>
      <c r="C23" s="15" t="s">
        <v>13</v>
      </c>
      <c r="D23" s="16" t="s">
        <v>307</v>
      </c>
      <c r="E23" s="16" t="s">
        <v>15</v>
      </c>
      <c r="F23" s="39"/>
      <c r="G23" s="17" t="s">
        <v>16</v>
      </c>
      <c r="H23" s="39"/>
      <c r="I23" s="18">
        <v>2020</v>
      </c>
      <c r="J23" s="18">
        <v>2025</v>
      </c>
      <c r="K23" s="18">
        <v>2030</v>
      </c>
      <c r="L23" s="18">
        <v>2035</v>
      </c>
      <c r="M23" s="18">
        <v>2040</v>
      </c>
      <c r="N23" s="18">
        <v>2045</v>
      </c>
      <c r="O23" s="18">
        <v>2050</v>
      </c>
      <c r="P23" s="18">
        <v>2055</v>
      </c>
      <c r="Q23" s="18">
        <v>2060</v>
      </c>
      <c r="R23" s="18">
        <v>2065</v>
      </c>
      <c r="S23" s="18">
        <v>2070</v>
      </c>
      <c r="T23" s="18">
        <v>2075</v>
      </c>
      <c r="U23" s="18">
        <v>2080</v>
      </c>
      <c r="V23" s="18">
        <v>2085</v>
      </c>
      <c r="W23" s="18">
        <v>2090</v>
      </c>
      <c r="X23" s="18">
        <v>2095</v>
      </c>
      <c r="Y23" s="18">
        <v>2100</v>
      </c>
    </row>
    <row r="24" spans="2:25" x14ac:dyDescent="0.2">
      <c r="B24" s="19">
        <f>VLOOKUP(D2,'0-19M'!B18:Y272,2,FALSE)</f>
        <v>132</v>
      </c>
      <c r="C24" s="19" t="str">
        <f>VLOOKUP(D2,'0-19M'!B18:Y272,3,FALSE)</f>
        <v>Median PI</v>
      </c>
      <c r="D24" s="32" t="str">
        <f>D2</f>
        <v>Japan</v>
      </c>
      <c r="E24" s="21" t="s">
        <v>308</v>
      </c>
      <c r="F24" s="21">
        <f>VLOOKUP(D2,'0-19M'!B18:Y272,5,FALSE)</f>
        <v>392</v>
      </c>
      <c r="G24" s="22" t="str">
        <f>VLOOKUP(D2,'0-19M'!B18:Y272,6,FALSE)</f>
        <v>Country</v>
      </c>
      <c r="H24" s="21">
        <f>VLOOKUP(D2,'0-19M'!B18:Y272,7,FALSE)</f>
        <v>906</v>
      </c>
      <c r="I24" s="23">
        <f>VLOOKUP(D2,'0-19M'!B18:Y272,8,FALSE)</f>
        <v>21447.14</v>
      </c>
      <c r="J24" s="23">
        <f>VLOOKUP(D2,'0-19M'!B18:Y272,9,FALSE)</f>
        <v>20187.456999999999</v>
      </c>
      <c r="K24" s="23">
        <f>VLOOKUP(D2,'0-19M'!B18:Y272,10,FALSE)</f>
        <v>18863.683000000001</v>
      </c>
      <c r="L24" s="23">
        <f>VLOOKUP(D2,'0-19M'!B18:Y272,11,FALSE)</f>
        <v>17672.088</v>
      </c>
      <c r="M24" s="23">
        <f>VLOOKUP(D2,'0-19M'!B18:Y272,12,FALSE)</f>
        <v>17069.174999999999</v>
      </c>
      <c r="N24" s="23">
        <f>VLOOKUP(D2,'0-19M'!B18:Y272,13,FALSE)</f>
        <v>16779.366999999998</v>
      </c>
      <c r="O24" s="23">
        <f>VLOOKUP(D2,'0-19M'!B18:Y272,14,FALSE)</f>
        <v>16500.935000000001</v>
      </c>
      <c r="P24" s="23">
        <f>VLOOKUP(D2,'0-19M'!B18:Y272,15,FALSE)</f>
        <v>16045.332</v>
      </c>
      <c r="Q24" s="23">
        <f>VLOOKUP(D2,'0-19M'!B18:Y272,16,FALSE)</f>
        <v>15436.041999999999</v>
      </c>
      <c r="R24" s="23">
        <f>VLOOKUP(D2,'0-19M'!B18:Y272,17,FALSE)</f>
        <v>14793.705</v>
      </c>
      <c r="S24" s="23">
        <f>VLOOKUP(D2,'0-19M'!B18:Y272,18,FALSE)</f>
        <v>14265.871999999999</v>
      </c>
      <c r="T24" s="23">
        <f>VLOOKUP(D2,'0-19M'!B18:Y272,19,FALSE)</f>
        <v>13925.304</v>
      </c>
      <c r="U24" s="23">
        <f>VLOOKUP(D2,'0-19M'!B18:Y272,20,FALSE)</f>
        <v>13709.165000000001</v>
      </c>
      <c r="V24" s="23">
        <f>VLOOKUP(D2,'0-19M'!B18:Y272,21,FALSE)</f>
        <v>13491.056</v>
      </c>
      <c r="W24" s="23">
        <f>VLOOKUP(D2,'0-19M'!B18:Y272,22,FALSE)</f>
        <v>13191.567999999999</v>
      </c>
      <c r="X24" s="23">
        <f>VLOOKUP(D2,'0-19M'!B18:Y272,23,FALSE)</f>
        <v>12818.388000000001</v>
      </c>
      <c r="Y24" s="23">
        <f>VLOOKUP(D2,'0-19M'!B18:Y272,24,FALSE)</f>
        <v>12440.025</v>
      </c>
    </row>
    <row r="25" spans="2:25" x14ac:dyDescent="0.2">
      <c r="B25" s="19">
        <f>VLOOKUP(D2,'20-64M'!B18:Y272,2,FALSE)</f>
        <v>132</v>
      </c>
      <c r="C25" s="19" t="str">
        <f>VLOOKUP(D2,'20-64M'!B18:Y272,3,FALSE)</f>
        <v>Median PI</v>
      </c>
      <c r="D25" s="32" t="str">
        <f>D2</f>
        <v>Japan</v>
      </c>
      <c r="E25" s="21" t="s">
        <v>309</v>
      </c>
      <c r="F25" s="21">
        <f>VLOOKUP(D2,'20-64M'!B18:Y272,5,FALSE)</f>
        <v>392</v>
      </c>
      <c r="G25" s="22" t="str">
        <f>VLOOKUP(D2,'20-64M'!B18:Y272,6,FALSE)</f>
        <v>Country</v>
      </c>
      <c r="H25" s="21">
        <f>VLOOKUP(D2,'20-64M'!B18:Y272,7,FALSE)</f>
        <v>906</v>
      </c>
      <c r="I25" s="23">
        <f>VLOOKUP(D2,'20-64M'!B18:Y272,8,FALSE)</f>
        <v>69113.452999999994</v>
      </c>
      <c r="J25" s="23">
        <f>VLOOKUP(D2,'20-64M'!B18:Y272,9,FALSE)</f>
        <v>67049.913</v>
      </c>
      <c r="K25" s="23">
        <f>VLOOKUP(D2,'20-64M'!B18:Y272,10,FALSE)</f>
        <v>64615.961000000003</v>
      </c>
      <c r="L25" s="23">
        <f>VLOOKUP(D2,'20-64M'!B18:Y272,11,FALSE)</f>
        <v>61407.252999999997</v>
      </c>
      <c r="M25" s="23">
        <f>VLOOKUP(D2,'20-64M'!B18:Y272,12,FALSE)</f>
        <v>56415.928999999996</v>
      </c>
      <c r="N25" s="23">
        <f>VLOOKUP(D2,'20-64M'!B18:Y272,13,FALSE)</f>
        <v>52594.705000000002</v>
      </c>
      <c r="O25" s="23">
        <f>VLOOKUP(D2,'20-64M'!B18:Y272,14,FALSE)</f>
        <v>49421.387999999999</v>
      </c>
      <c r="P25" s="23">
        <f>VLOOKUP(D2,'20-64M'!B18:Y272,15,FALSE)</f>
        <v>47016.033000000003</v>
      </c>
      <c r="Q25" s="23">
        <f>VLOOKUP(D2,'20-64M'!B18:Y272,16,FALSE)</f>
        <v>45213.745000000003</v>
      </c>
      <c r="R25" s="23">
        <f>VLOOKUP(D2,'20-64M'!B18:Y272,17,FALSE)</f>
        <v>43499.614000000001</v>
      </c>
      <c r="S25" s="23">
        <f>VLOOKUP(D2,'20-64M'!B18:Y272,18,FALSE)</f>
        <v>41885.326000000001</v>
      </c>
      <c r="T25" s="23">
        <f>VLOOKUP(D2,'20-64M'!B18:Y272,19,FALSE)</f>
        <v>40144.142</v>
      </c>
      <c r="U25" s="23">
        <f>VLOOKUP(D2,'20-64M'!B18:Y272,20,FALSE)</f>
        <v>38384.667999999998</v>
      </c>
      <c r="V25" s="23">
        <f>VLOOKUP(D2,'20-64M'!B18:Y272,21,FALSE)</f>
        <v>37125.913</v>
      </c>
      <c r="W25" s="23">
        <f>VLOOKUP(D2,'20-64M'!B18:Y272,22,FALSE)</f>
        <v>36197.999000000003</v>
      </c>
      <c r="X25" s="23">
        <f>VLOOKUP(D2,'20-64M'!B18:Y272,23,FALSE)</f>
        <v>35398.192000000003</v>
      </c>
      <c r="Y25" s="23">
        <f>VLOOKUP(D2,'20-64M'!B18:Y272,24,FALSE)</f>
        <v>34575.741000000002</v>
      </c>
    </row>
    <row r="26" spans="2:25" x14ac:dyDescent="0.2">
      <c r="B26" s="19">
        <f>VLOOKUP(D2,'65+M'!B18:Y272,2,FALSE)</f>
        <v>132</v>
      </c>
      <c r="C26" s="19" t="str">
        <f>VLOOKUP(D2,'65+M'!B18:Y272,3,FALSE)</f>
        <v>Median PI</v>
      </c>
      <c r="D26" s="32" t="str">
        <f>D2</f>
        <v>Japan</v>
      </c>
      <c r="E26" s="21" t="s">
        <v>310</v>
      </c>
      <c r="F26" s="21">
        <f>VLOOKUP(D2,'65+M'!B18:Y272,5,FALSE)</f>
        <v>392</v>
      </c>
      <c r="G26" s="22" t="str">
        <f>VLOOKUP(D2,'65+M'!B18:Y272,6,FALSE)</f>
        <v>Country</v>
      </c>
      <c r="H26" s="21">
        <f>VLOOKUP(D2,'65+M'!B18:Y272,7,FALSE)</f>
        <v>906</v>
      </c>
      <c r="I26" s="23">
        <f>VLOOKUP(D2,'65+M'!B18:Y272,8,FALSE)</f>
        <v>35915.864999999998</v>
      </c>
      <c r="J26" s="23">
        <f>VLOOKUP(D2,'65+M'!B18:Y272,9,FALSE)</f>
        <v>36738.610999999997</v>
      </c>
      <c r="K26" s="23">
        <f>VLOOKUP(D2,'65+M'!B18:Y272,10,FALSE)</f>
        <v>37278.411999999997</v>
      </c>
      <c r="L26" s="23">
        <f>VLOOKUP(D2,'65+M'!B18:Y272,11,FALSE)</f>
        <v>38086.796999999999</v>
      </c>
      <c r="M26" s="23">
        <f>VLOOKUP(D2,'65+M'!B18:Y272,12,FALSE)</f>
        <v>39871.377</v>
      </c>
      <c r="N26" s="23">
        <f>VLOOKUP(D2,'65+M'!B18:Y272,13,FALSE)</f>
        <v>40155.279999999999</v>
      </c>
      <c r="O26" s="23">
        <f>VLOOKUP(D2,'65+M'!B18:Y272,14,FALSE)</f>
        <v>39881.699999999997</v>
      </c>
      <c r="P26" s="23">
        <f>VLOOKUP(D2,'65+M'!B18:Y272,15,FALSE)</f>
        <v>39073.618999999999</v>
      </c>
      <c r="Q26" s="23">
        <f>VLOOKUP(D2,'65+M'!B18:Y272,16,FALSE)</f>
        <v>37676.017</v>
      </c>
      <c r="R26" s="23">
        <f>VLOOKUP(D2,'65+M'!B18:Y272,17,FALSE)</f>
        <v>36072.94</v>
      </c>
      <c r="S26" s="23">
        <f>VLOOKUP(D2,'65+M'!B18:Y272,18,FALSE)</f>
        <v>34321.161</v>
      </c>
      <c r="T26" s="23">
        <f>VLOOKUP(D2,'65+M'!B18:Y272,19,FALSE)</f>
        <v>32857.487999999998</v>
      </c>
      <c r="U26" s="23">
        <f>VLOOKUP(D2,'65+M'!B18:Y272,20,FALSE)</f>
        <v>31830.735000000001</v>
      </c>
      <c r="V26" s="23">
        <f>VLOOKUP(D2,'65+M'!B18:Y272,21,FALSE)</f>
        <v>30721.441999999999</v>
      </c>
      <c r="W26" s="23">
        <f>VLOOKUP(D2,'65+M'!B18:Y272,22,FALSE)</f>
        <v>29657.548999999999</v>
      </c>
      <c r="X26" s="23">
        <f>VLOOKUP(D2,'65+M'!B18:Y272,23,FALSE)</f>
        <v>28722.544000000002</v>
      </c>
      <c r="Y26" s="23">
        <f>VLOOKUP(D2,'65+M'!B18:Y272,24,FALSE)</f>
        <v>27943.612000000001</v>
      </c>
    </row>
    <row r="27" spans="2:25" x14ac:dyDescent="0.4">
      <c r="I27" s="33">
        <f>I25/I26</f>
        <v>1.9243154243953193</v>
      </c>
      <c r="J27" s="33">
        <f t="shared" ref="J27:Y27" si="0">J25/J26</f>
        <v>1.8250530211934253</v>
      </c>
      <c r="K27" s="33">
        <f t="shared" si="0"/>
        <v>1.733334590539962</v>
      </c>
      <c r="L27" s="33">
        <f t="shared" si="0"/>
        <v>1.6122976421461748</v>
      </c>
      <c r="M27" s="33">
        <f t="shared" si="0"/>
        <v>1.4149480967261301</v>
      </c>
      <c r="N27" s="33">
        <f t="shared" si="0"/>
        <v>1.3097830472107281</v>
      </c>
      <c r="O27" s="33">
        <f t="shared" si="0"/>
        <v>1.2391996329143442</v>
      </c>
      <c r="P27" s="33">
        <f t="shared" si="0"/>
        <v>1.203267938912953</v>
      </c>
      <c r="Q27" s="33">
        <f t="shared" si="0"/>
        <v>1.2000670081447304</v>
      </c>
      <c r="R27" s="33">
        <f t="shared" si="0"/>
        <v>1.2058793655299511</v>
      </c>
      <c r="S27" s="33">
        <f t="shared" si="0"/>
        <v>1.2203936224651608</v>
      </c>
      <c r="T27" s="33">
        <f t="shared" si="0"/>
        <v>1.2217654009338754</v>
      </c>
      <c r="U27" s="33">
        <f t="shared" si="0"/>
        <v>1.2058995181858037</v>
      </c>
      <c r="V27" s="33">
        <f t="shared" si="0"/>
        <v>1.208469088137204</v>
      </c>
      <c r="W27" s="33">
        <f t="shared" si="0"/>
        <v>1.2205323845203797</v>
      </c>
      <c r="X27" s="33">
        <f t="shared" si="0"/>
        <v>1.2324184097341795</v>
      </c>
      <c r="Y27" s="33">
        <f t="shared" si="0"/>
        <v>1.2373397182869559</v>
      </c>
    </row>
  </sheetData>
  <mergeCells count="4">
    <mergeCell ref="F22:F23"/>
    <mergeCell ref="H22:H23"/>
    <mergeCell ref="D2:F2"/>
    <mergeCell ref="B2:C2"/>
  </mergeCells>
  <phoneticPr fontId="2"/>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FFFC84C-8136-42C4-A3DD-C6F89DBCFE65}">
          <x14:formula1>
            <xm:f>'0-19M'!$B$18:$B$272</xm:f>
          </x14:formula1>
          <xm:sqref>D2:F2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43AE2-B23A-43E7-9472-D080A4EDF7C5}">
  <dimension ref="B1:Y272"/>
  <sheetViews>
    <sheetView topLeftCell="A7" workbookViewId="0">
      <selection activeCell="B19" sqref="B19"/>
    </sheetView>
  </sheetViews>
  <sheetFormatPr defaultColWidth="9" defaultRowHeight="18.75" x14ac:dyDescent="0.4"/>
  <cols>
    <col min="1" max="1" width="9" style="4"/>
    <col min="2" max="2" width="44.75" style="4" customWidth="1"/>
    <col min="3" max="3" width="5.25" style="4" customWidth="1"/>
    <col min="4" max="4" width="9.75" style="4" customWidth="1"/>
    <col min="5" max="5" width="5" style="4" bestFit="1" customWidth="1"/>
    <col min="6" max="6" width="7.375" style="4" customWidth="1"/>
    <col min="7" max="7" width="14.875" style="4" customWidth="1"/>
    <col min="8" max="8" width="7.375" style="4" customWidth="1"/>
    <col min="9" max="25" width="10.375" style="4" customWidth="1"/>
    <col min="26" max="257" width="9" style="4"/>
    <col min="258" max="258" width="4.75" style="4" bestFit="1" customWidth="1"/>
    <col min="259" max="259" width="9" style="4" bestFit="1"/>
    <col min="260" max="260" width="46.375" style="4" customWidth="1"/>
    <col min="261" max="261" width="5" style="4" bestFit="1" customWidth="1"/>
    <col min="262" max="262" width="7.375" style="4" customWidth="1"/>
    <col min="263" max="263" width="14.875" style="4" customWidth="1"/>
    <col min="264" max="264" width="7.375" style="4" customWidth="1"/>
    <col min="265" max="281" width="10.375" style="4" customWidth="1"/>
    <col min="282" max="513" width="9" style="4"/>
    <col min="514" max="514" width="4.75" style="4" bestFit="1" customWidth="1"/>
    <col min="515" max="515" width="9" style="4" bestFit="1"/>
    <col min="516" max="516" width="46.375" style="4" customWidth="1"/>
    <col min="517" max="517" width="5" style="4" bestFit="1" customWidth="1"/>
    <col min="518" max="518" width="7.375" style="4" customWidth="1"/>
    <col min="519" max="519" width="14.875" style="4" customWidth="1"/>
    <col min="520" max="520" width="7.375" style="4" customWidth="1"/>
    <col min="521" max="537" width="10.375" style="4" customWidth="1"/>
    <col min="538" max="769" width="9" style="4"/>
    <col min="770" max="770" width="4.75" style="4" bestFit="1" customWidth="1"/>
    <col min="771" max="771" width="9" style="4" bestFit="1"/>
    <col min="772" max="772" width="46.375" style="4" customWidth="1"/>
    <col min="773" max="773" width="5" style="4" bestFit="1" customWidth="1"/>
    <col min="774" max="774" width="7.375" style="4" customWidth="1"/>
    <col min="775" max="775" width="14.875" style="4" customWidth="1"/>
    <col min="776" max="776" width="7.375" style="4" customWidth="1"/>
    <col min="777" max="793" width="10.375" style="4" customWidth="1"/>
    <col min="794" max="1025" width="9" style="4"/>
    <col min="1026" max="1026" width="4.75" style="4" bestFit="1" customWidth="1"/>
    <col min="1027" max="1027" width="9" style="4" bestFit="1"/>
    <col min="1028" max="1028" width="46.375" style="4" customWidth="1"/>
    <col min="1029" max="1029" width="5" style="4" bestFit="1" customWidth="1"/>
    <col min="1030" max="1030" width="7.375" style="4" customWidth="1"/>
    <col min="1031" max="1031" width="14.875" style="4" customWidth="1"/>
    <col min="1032" max="1032" width="7.375" style="4" customWidth="1"/>
    <col min="1033" max="1049" width="10.375" style="4" customWidth="1"/>
    <col min="1050" max="1281" width="9" style="4"/>
    <col min="1282" max="1282" width="4.75" style="4" bestFit="1" customWidth="1"/>
    <col min="1283" max="1283" width="9" style="4" bestFit="1"/>
    <col min="1284" max="1284" width="46.375" style="4" customWidth="1"/>
    <col min="1285" max="1285" width="5" style="4" bestFit="1" customWidth="1"/>
    <col min="1286" max="1286" width="7.375" style="4" customWidth="1"/>
    <col min="1287" max="1287" width="14.875" style="4" customWidth="1"/>
    <col min="1288" max="1288" width="7.375" style="4" customWidth="1"/>
    <col min="1289" max="1305" width="10.375" style="4" customWidth="1"/>
    <col min="1306" max="1537" width="9" style="4"/>
    <col min="1538" max="1538" width="4.75" style="4" bestFit="1" customWidth="1"/>
    <col min="1539" max="1539" width="9" style="4" bestFit="1"/>
    <col min="1540" max="1540" width="46.375" style="4" customWidth="1"/>
    <col min="1541" max="1541" width="5" style="4" bestFit="1" customWidth="1"/>
    <col min="1542" max="1542" width="7.375" style="4" customWidth="1"/>
    <col min="1543" max="1543" width="14.875" style="4" customWidth="1"/>
    <col min="1544" max="1544" width="7.375" style="4" customWidth="1"/>
    <col min="1545" max="1561" width="10.375" style="4" customWidth="1"/>
    <col min="1562" max="1793" width="9" style="4"/>
    <col min="1794" max="1794" width="4.75" style="4" bestFit="1" customWidth="1"/>
    <col min="1795" max="1795" width="9" style="4" bestFit="1"/>
    <col min="1796" max="1796" width="46.375" style="4" customWidth="1"/>
    <col min="1797" max="1797" width="5" style="4" bestFit="1" customWidth="1"/>
    <col min="1798" max="1798" width="7.375" style="4" customWidth="1"/>
    <col min="1799" max="1799" width="14.875" style="4" customWidth="1"/>
    <col min="1800" max="1800" width="7.375" style="4" customWidth="1"/>
    <col min="1801" max="1817" width="10.375" style="4" customWidth="1"/>
    <col min="1818" max="2049" width="9" style="4"/>
    <col min="2050" max="2050" width="4.75" style="4" bestFit="1" customWidth="1"/>
    <col min="2051" max="2051" width="9" style="4" bestFit="1"/>
    <col min="2052" max="2052" width="46.375" style="4" customWidth="1"/>
    <col min="2053" max="2053" width="5" style="4" bestFit="1" customWidth="1"/>
    <col min="2054" max="2054" width="7.375" style="4" customWidth="1"/>
    <col min="2055" max="2055" width="14.875" style="4" customWidth="1"/>
    <col min="2056" max="2056" width="7.375" style="4" customWidth="1"/>
    <col min="2057" max="2073" width="10.375" style="4" customWidth="1"/>
    <col min="2074" max="2305" width="9" style="4"/>
    <col min="2306" max="2306" width="4.75" style="4" bestFit="1" customWidth="1"/>
    <col min="2307" max="2307" width="9" style="4" bestFit="1"/>
    <col min="2308" max="2308" width="46.375" style="4" customWidth="1"/>
    <col min="2309" max="2309" width="5" style="4" bestFit="1" customWidth="1"/>
    <col min="2310" max="2310" width="7.375" style="4" customWidth="1"/>
    <col min="2311" max="2311" width="14.875" style="4" customWidth="1"/>
    <col min="2312" max="2312" width="7.375" style="4" customWidth="1"/>
    <col min="2313" max="2329" width="10.375" style="4" customWidth="1"/>
    <col min="2330" max="2561" width="9" style="4"/>
    <col min="2562" max="2562" width="4.75" style="4" bestFit="1" customWidth="1"/>
    <col min="2563" max="2563" width="9" style="4" bestFit="1"/>
    <col min="2564" max="2564" width="46.375" style="4" customWidth="1"/>
    <col min="2565" max="2565" width="5" style="4" bestFit="1" customWidth="1"/>
    <col min="2566" max="2566" width="7.375" style="4" customWidth="1"/>
    <col min="2567" max="2567" width="14.875" style="4" customWidth="1"/>
    <col min="2568" max="2568" width="7.375" style="4" customWidth="1"/>
    <col min="2569" max="2585" width="10.375" style="4" customWidth="1"/>
    <col min="2586" max="2817" width="9" style="4"/>
    <col min="2818" max="2818" width="4.75" style="4" bestFit="1" customWidth="1"/>
    <col min="2819" max="2819" width="9" style="4" bestFit="1"/>
    <col min="2820" max="2820" width="46.375" style="4" customWidth="1"/>
    <col min="2821" max="2821" width="5" style="4" bestFit="1" customWidth="1"/>
    <col min="2822" max="2822" width="7.375" style="4" customWidth="1"/>
    <col min="2823" max="2823" width="14.875" style="4" customWidth="1"/>
    <col min="2824" max="2824" width="7.375" style="4" customWidth="1"/>
    <col min="2825" max="2841" width="10.375" style="4" customWidth="1"/>
    <col min="2842" max="3073" width="9" style="4"/>
    <col min="3074" max="3074" width="4.75" style="4" bestFit="1" customWidth="1"/>
    <col min="3075" max="3075" width="9" style="4" bestFit="1"/>
    <col min="3076" max="3076" width="46.375" style="4" customWidth="1"/>
    <col min="3077" max="3077" width="5" style="4" bestFit="1" customWidth="1"/>
    <col min="3078" max="3078" width="7.375" style="4" customWidth="1"/>
    <col min="3079" max="3079" width="14.875" style="4" customWidth="1"/>
    <col min="3080" max="3080" width="7.375" style="4" customWidth="1"/>
    <col min="3081" max="3097" width="10.375" style="4" customWidth="1"/>
    <col min="3098" max="3329" width="9" style="4"/>
    <col min="3330" max="3330" width="4.75" style="4" bestFit="1" customWidth="1"/>
    <col min="3331" max="3331" width="9" style="4" bestFit="1"/>
    <col min="3332" max="3332" width="46.375" style="4" customWidth="1"/>
    <col min="3333" max="3333" width="5" style="4" bestFit="1" customWidth="1"/>
    <col min="3334" max="3334" width="7.375" style="4" customWidth="1"/>
    <col min="3335" max="3335" width="14.875" style="4" customWidth="1"/>
    <col min="3336" max="3336" width="7.375" style="4" customWidth="1"/>
    <col min="3337" max="3353" width="10.375" style="4" customWidth="1"/>
    <col min="3354" max="3585" width="9" style="4"/>
    <col min="3586" max="3586" width="4.75" style="4" bestFit="1" customWidth="1"/>
    <col min="3587" max="3587" width="9" style="4" bestFit="1"/>
    <col min="3588" max="3588" width="46.375" style="4" customWidth="1"/>
    <col min="3589" max="3589" width="5" style="4" bestFit="1" customWidth="1"/>
    <col min="3590" max="3590" width="7.375" style="4" customWidth="1"/>
    <col min="3591" max="3591" width="14.875" style="4" customWidth="1"/>
    <col min="3592" max="3592" width="7.375" style="4" customWidth="1"/>
    <col min="3593" max="3609" width="10.375" style="4" customWidth="1"/>
    <col min="3610" max="3841" width="9" style="4"/>
    <col min="3842" max="3842" width="4.75" style="4" bestFit="1" customWidth="1"/>
    <col min="3843" max="3843" width="9" style="4" bestFit="1"/>
    <col min="3844" max="3844" width="46.375" style="4" customWidth="1"/>
    <col min="3845" max="3845" width="5" style="4" bestFit="1" customWidth="1"/>
    <col min="3846" max="3846" width="7.375" style="4" customWidth="1"/>
    <col min="3847" max="3847" width="14.875" style="4" customWidth="1"/>
    <col min="3848" max="3848" width="7.375" style="4" customWidth="1"/>
    <col min="3849" max="3865" width="10.375" style="4" customWidth="1"/>
    <col min="3866" max="4097" width="9" style="4"/>
    <col min="4098" max="4098" width="4.75" style="4" bestFit="1" customWidth="1"/>
    <col min="4099" max="4099" width="9" style="4" bestFit="1"/>
    <col min="4100" max="4100" width="46.375" style="4" customWidth="1"/>
    <col min="4101" max="4101" width="5" style="4" bestFit="1" customWidth="1"/>
    <col min="4102" max="4102" width="7.375" style="4" customWidth="1"/>
    <col min="4103" max="4103" width="14.875" style="4" customWidth="1"/>
    <col min="4104" max="4104" width="7.375" style="4" customWidth="1"/>
    <col min="4105" max="4121" width="10.375" style="4" customWidth="1"/>
    <col min="4122" max="4353" width="9" style="4"/>
    <col min="4354" max="4354" width="4.75" style="4" bestFit="1" customWidth="1"/>
    <col min="4355" max="4355" width="9" style="4" bestFit="1"/>
    <col min="4356" max="4356" width="46.375" style="4" customWidth="1"/>
    <col min="4357" max="4357" width="5" style="4" bestFit="1" customWidth="1"/>
    <col min="4358" max="4358" width="7.375" style="4" customWidth="1"/>
    <col min="4359" max="4359" width="14.875" style="4" customWidth="1"/>
    <col min="4360" max="4360" width="7.375" style="4" customWidth="1"/>
    <col min="4361" max="4377" width="10.375" style="4" customWidth="1"/>
    <col min="4378" max="4609" width="9" style="4"/>
    <col min="4610" max="4610" width="4.75" style="4" bestFit="1" customWidth="1"/>
    <col min="4611" max="4611" width="9" style="4" bestFit="1"/>
    <col min="4612" max="4612" width="46.375" style="4" customWidth="1"/>
    <col min="4613" max="4613" width="5" style="4" bestFit="1" customWidth="1"/>
    <col min="4614" max="4614" width="7.375" style="4" customWidth="1"/>
    <col min="4615" max="4615" width="14.875" style="4" customWidth="1"/>
    <col min="4616" max="4616" width="7.375" style="4" customWidth="1"/>
    <col min="4617" max="4633" width="10.375" style="4" customWidth="1"/>
    <col min="4634" max="4865" width="9" style="4"/>
    <col min="4866" max="4866" width="4.75" style="4" bestFit="1" customWidth="1"/>
    <col min="4867" max="4867" width="9" style="4" bestFit="1"/>
    <col min="4868" max="4868" width="46.375" style="4" customWidth="1"/>
    <col min="4869" max="4869" width="5" style="4" bestFit="1" customWidth="1"/>
    <col min="4870" max="4870" width="7.375" style="4" customWidth="1"/>
    <col min="4871" max="4871" width="14.875" style="4" customWidth="1"/>
    <col min="4872" max="4872" width="7.375" style="4" customWidth="1"/>
    <col min="4873" max="4889" width="10.375" style="4" customWidth="1"/>
    <col min="4890" max="5121" width="9" style="4"/>
    <col min="5122" max="5122" width="4.75" style="4" bestFit="1" customWidth="1"/>
    <col min="5123" max="5123" width="9" style="4" bestFit="1"/>
    <col min="5124" max="5124" width="46.375" style="4" customWidth="1"/>
    <col min="5125" max="5125" width="5" style="4" bestFit="1" customWidth="1"/>
    <col min="5126" max="5126" width="7.375" style="4" customWidth="1"/>
    <col min="5127" max="5127" width="14.875" style="4" customWidth="1"/>
    <col min="5128" max="5128" width="7.375" style="4" customWidth="1"/>
    <col min="5129" max="5145" width="10.375" style="4" customWidth="1"/>
    <col min="5146" max="5377" width="9" style="4"/>
    <col min="5378" max="5378" width="4.75" style="4" bestFit="1" customWidth="1"/>
    <col min="5379" max="5379" width="9" style="4" bestFit="1"/>
    <col min="5380" max="5380" width="46.375" style="4" customWidth="1"/>
    <col min="5381" max="5381" width="5" style="4" bestFit="1" customWidth="1"/>
    <col min="5382" max="5382" width="7.375" style="4" customWidth="1"/>
    <col min="5383" max="5383" width="14.875" style="4" customWidth="1"/>
    <col min="5384" max="5384" width="7.375" style="4" customWidth="1"/>
    <col min="5385" max="5401" width="10.375" style="4" customWidth="1"/>
    <col min="5402" max="5633" width="9" style="4"/>
    <col min="5634" max="5634" width="4.75" style="4" bestFit="1" customWidth="1"/>
    <col min="5635" max="5635" width="9" style="4" bestFit="1"/>
    <col min="5636" max="5636" width="46.375" style="4" customWidth="1"/>
    <col min="5637" max="5637" width="5" style="4" bestFit="1" customWidth="1"/>
    <col min="5638" max="5638" width="7.375" style="4" customWidth="1"/>
    <col min="5639" max="5639" width="14.875" style="4" customWidth="1"/>
    <col min="5640" max="5640" width="7.375" style="4" customWidth="1"/>
    <col min="5641" max="5657" width="10.375" style="4" customWidth="1"/>
    <col min="5658" max="5889" width="9" style="4"/>
    <col min="5890" max="5890" width="4.75" style="4" bestFit="1" customWidth="1"/>
    <col min="5891" max="5891" width="9" style="4" bestFit="1"/>
    <col min="5892" max="5892" width="46.375" style="4" customWidth="1"/>
    <col min="5893" max="5893" width="5" style="4" bestFit="1" customWidth="1"/>
    <col min="5894" max="5894" width="7.375" style="4" customWidth="1"/>
    <col min="5895" max="5895" width="14.875" style="4" customWidth="1"/>
    <col min="5896" max="5896" width="7.375" style="4" customWidth="1"/>
    <col min="5897" max="5913" width="10.375" style="4" customWidth="1"/>
    <col min="5914" max="6145" width="9" style="4"/>
    <col min="6146" max="6146" width="4.75" style="4" bestFit="1" customWidth="1"/>
    <col min="6147" max="6147" width="9" style="4" bestFit="1"/>
    <col min="6148" max="6148" width="46.375" style="4" customWidth="1"/>
    <col min="6149" max="6149" width="5" style="4" bestFit="1" customWidth="1"/>
    <col min="6150" max="6150" width="7.375" style="4" customWidth="1"/>
    <col min="6151" max="6151" width="14.875" style="4" customWidth="1"/>
    <col min="6152" max="6152" width="7.375" style="4" customWidth="1"/>
    <col min="6153" max="6169" width="10.375" style="4" customWidth="1"/>
    <col min="6170" max="6401" width="9" style="4"/>
    <col min="6402" max="6402" width="4.75" style="4" bestFit="1" customWidth="1"/>
    <col min="6403" max="6403" width="9" style="4" bestFit="1"/>
    <col min="6404" max="6404" width="46.375" style="4" customWidth="1"/>
    <col min="6405" max="6405" width="5" style="4" bestFit="1" customWidth="1"/>
    <col min="6406" max="6406" width="7.375" style="4" customWidth="1"/>
    <col min="6407" max="6407" width="14.875" style="4" customWidth="1"/>
    <col min="6408" max="6408" width="7.375" style="4" customWidth="1"/>
    <col min="6409" max="6425" width="10.375" style="4" customWidth="1"/>
    <col min="6426" max="6657" width="9" style="4"/>
    <col min="6658" max="6658" width="4.75" style="4" bestFit="1" customWidth="1"/>
    <col min="6659" max="6659" width="9" style="4" bestFit="1"/>
    <col min="6660" max="6660" width="46.375" style="4" customWidth="1"/>
    <col min="6661" max="6661" width="5" style="4" bestFit="1" customWidth="1"/>
    <col min="6662" max="6662" width="7.375" style="4" customWidth="1"/>
    <col min="6663" max="6663" width="14.875" style="4" customWidth="1"/>
    <col min="6664" max="6664" width="7.375" style="4" customWidth="1"/>
    <col min="6665" max="6681" width="10.375" style="4" customWidth="1"/>
    <col min="6682" max="6913" width="9" style="4"/>
    <col min="6914" max="6914" width="4.75" style="4" bestFit="1" customWidth="1"/>
    <col min="6915" max="6915" width="9" style="4" bestFit="1"/>
    <col min="6916" max="6916" width="46.375" style="4" customWidth="1"/>
    <col min="6917" max="6917" width="5" style="4" bestFit="1" customWidth="1"/>
    <col min="6918" max="6918" width="7.375" style="4" customWidth="1"/>
    <col min="6919" max="6919" width="14.875" style="4" customWidth="1"/>
    <col min="6920" max="6920" width="7.375" style="4" customWidth="1"/>
    <col min="6921" max="6937" width="10.375" style="4" customWidth="1"/>
    <col min="6938" max="7169" width="9" style="4"/>
    <col min="7170" max="7170" width="4.75" style="4" bestFit="1" customWidth="1"/>
    <col min="7171" max="7171" width="9" style="4" bestFit="1"/>
    <col min="7172" max="7172" width="46.375" style="4" customWidth="1"/>
    <col min="7173" max="7173" width="5" style="4" bestFit="1" customWidth="1"/>
    <col min="7174" max="7174" width="7.375" style="4" customWidth="1"/>
    <col min="7175" max="7175" width="14.875" style="4" customWidth="1"/>
    <col min="7176" max="7176" width="7.375" style="4" customWidth="1"/>
    <col min="7177" max="7193" width="10.375" style="4" customWidth="1"/>
    <col min="7194" max="7425" width="9" style="4"/>
    <col min="7426" max="7426" width="4.75" style="4" bestFit="1" customWidth="1"/>
    <col min="7427" max="7427" width="9" style="4" bestFit="1"/>
    <col min="7428" max="7428" width="46.375" style="4" customWidth="1"/>
    <col min="7429" max="7429" width="5" style="4" bestFit="1" customWidth="1"/>
    <col min="7430" max="7430" width="7.375" style="4" customWidth="1"/>
    <col min="7431" max="7431" width="14.875" style="4" customWidth="1"/>
    <col min="7432" max="7432" width="7.375" style="4" customWidth="1"/>
    <col min="7433" max="7449" width="10.375" style="4" customWidth="1"/>
    <col min="7450" max="7681" width="9" style="4"/>
    <col min="7682" max="7682" width="4.75" style="4" bestFit="1" customWidth="1"/>
    <col min="7683" max="7683" width="9" style="4" bestFit="1"/>
    <col min="7684" max="7684" width="46.375" style="4" customWidth="1"/>
    <col min="7685" max="7685" width="5" style="4" bestFit="1" customWidth="1"/>
    <col min="7686" max="7686" width="7.375" style="4" customWidth="1"/>
    <col min="7687" max="7687" width="14.875" style="4" customWidth="1"/>
    <col min="7688" max="7688" width="7.375" style="4" customWidth="1"/>
    <col min="7689" max="7705" width="10.375" style="4" customWidth="1"/>
    <col min="7706" max="7937" width="9" style="4"/>
    <col min="7938" max="7938" width="4.75" style="4" bestFit="1" customWidth="1"/>
    <col min="7939" max="7939" width="9" style="4" bestFit="1"/>
    <col min="7940" max="7940" width="46.375" style="4" customWidth="1"/>
    <col min="7941" max="7941" width="5" style="4" bestFit="1" customWidth="1"/>
    <col min="7942" max="7942" width="7.375" style="4" customWidth="1"/>
    <col min="7943" max="7943" width="14.875" style="4" customWidth="1"/>
    <col min="7944" max="7944" width="7.375" style="4" customWidth="1"/>
    <col min="7945" max="7961" width="10.375" style="4" customWidth="1"/>
    <col min="7962" max="8193" width="9" style="4"/>
    <col min="8194" max="8194" width="4.75" style="4" bestFit="1" customWidth="1"/>
    <col min="8195" max="8195" width="9" style="4" bestFit="1"/>
    <col min="8196" max="8196" width="46.375" style="4" customWidth="1"/>
    <col min="8197" max="8197" width="5" style="4" bestFit="1" customWidth="1"/>
    <col min="8198" max="8198" width="7.375" style="4" customWidth="1"/>
    <col min="8199" max="8199" width="14.875" style="4" customWidth="1"/>
    <col min="8200" max="8200" width="7.375" style="4" customWidth="1"/>
    <col min="8201" max="8217" width="10.375" style="4" customWidth="1"/>
    <col min="8218" max="8449" width="9" style="4"/>
    <col min="8450" max="8450" width="4.75" style="4" bestFit="1" customWidth="1"/>
    <col min="8451" max="8451" width="9" style="4" bestFit="1"/>
    <col min="8452" max="8452" width="46.375" style="4" customWidth="1"/>
    <col min="8453" max="8453" width="5" style="4" bestFit="1" customWidth="1"/>
    <col min="8454" max="8454" width="7.375" style="4" customWidth="1"/>
    <col min="8455" max="8455" width="14.875" style="4" customWidth="1"/>
    <col min="8456" max="8456" width="7.375" style="4" customWidth="1"/>
    <col min="8457" max="8473" width="10.375" style="4" customWidth="1"/>
    <col min="8474" max="8705" width="9" style="4"/>
    <col min="8706" max="8706" width="4.75" style="4" bestFit="1" customWidth="1"/>
    <col min="8707" max="8707" width="9" style="4" bestFit="1"/>
    <col min="8708" max="8708" width="46.375" style="4" customWidth="1"/>
    <col min="8709" max="8709" width="5" style="4" bestFit="1" customWidth="1"/>
    <col min="8710" max="8710" width="7.375" style="4" customWidth="1"/>
    <col min="8711" max="8711" width="14.875" style="4" customWidth="1"/>
    <col min="8712" max="8712" width="7.375" style="4" customWidth="1"/>
    <col min="8713" max="8729" width="10.375" style="4" customWidth="1"/>
    <col min="8730" max="8961" width="9" style="4"/>
    <col min="8962" max="8962" width="4.75" style="4" bestFit="1" customWidth="1"/>
    <col min="8963" max="8963" width="9" style="4" bestFit="1"/>
    <col min="8964" max="8964" width="46.375" style="4" customWidth="1"/>
    <col min="8965" max="8965" width="5" style="4" bestFit="1" customWidth="1"/>
    <col min="8966" max="8966" width="7.375" style="4" customWidth="1"/>
    <col min="8967" max="8967" width="14.875" style="4" customWidth="1"/>
    <col min="8968" max="8968" width="7.375" style="4" customWidth="1"/>
    <col min="8969" max="8985" width="10.375" style="4" customWidth="1"/>
    <col min="8986" max="9217" width="9" style="4"/>
    <col min="9218" max="9218" width="4.75" style="4" bestFit="1" customWidth="1"/>
    <col min="9219" max="9219" width="9" style="4" bestFit="1"/>
    <col min="9220" max="9220" width="46.375" style="4" customWidth="1"/>
    <col min="9221" max="9221" width="5" style="4" bestFit="1" customWidth="1"/>
    <col min="9222" max="9222" width="7.375" style="4" customWidth="1"/>
    <col min="9223" max="9223" width="14.875" style="4" customWidth="1"/>
    <col min="9224" max="9224" width="7.375" style="4" customWidth="1"/>
    <col min="9225" max="9241" width="10.375" style="4" customWidth="1"/>
    <col min="9242" max="9473" width="9" style="4"/>
    <col min="9474" max="9474" width="4.75" style="4" bestFit="1" customWidth="1"/>
    <col min="9475" max="9475" width="9" style="4" bestFit="1"/>
    <col min="9476" max="9476" width="46.375" style="4" customWidth="1"/>
    <col min="9477" max="9477" width="5" style="4" bestFit="1" customWidth="1"/>
    <col min="9478" max="9478" width="7.375" style="4" customWidth="1"/>
    <col min="9479" max="9479" width="14.875" style="4" customWidth="1"/>
    <col min="9480" max="9480" width="7.375" style="4" customWidth="1"/>
    <col min="9481" max="9497" width="10.375" style="4" customWidth="1"/>
    <col min="9498" max="9729" width="9" style="4"/>
    <col min="9730" max="9730" width="4.75" style="4" bestFit="1" customWidth="1"/>
    <col min="9731" max="9731" width="9" style="4" bestFit="1"/>
    <col min="9732" max="9732" width="46.375" style="4" customWidth="1"/>
    <col min="9733" max="9733" width="5" style="4" bestFit="1" customWidth="1"/>
    <col min="9734" max="9734" width="7.375" style="4" customWidth="1"/>
    <col min="9735" max="9735" width="14.875" style="4" customWidth="1"/>
    <col min="9736" max="9736" width="7.375" style="4" customWidth="1"/>
    <col min="9737" max="9753" width="10.375" style="4" customWidth="1"/>
    <col min="9754" max="9985" width="9" style="4"/>
    <col min="9986" max="9986" width="4.75" style="4" bestFit="1" customWidth="1"/>
    <col min="9987" max="9987" width="9" style="4" bestFit="1"/>
    <col min="9988" max="9988" width="46.375" style="4" customWidth="1"/>
    <col min="9989" max="9989" width="5" style="4" bestFit="1" customWidth="1"/>
    <col min="9990" max="9990" width="7.375" style="4" customWidth="1"/>
    <col min="9991" max="9991" width="14.875" style="4" customWidth="1"/>
    <col min="9992" max="9992" width="7.375" style="4" customWidth="1"/>
    <col min="9993" max="10009" width="10.375" style="4" customWidth="1"/>
    <col min="10010" max="10241" width="9" style="4"/>
    <col min="10242" max="10242" width="4.75" style="4" bestFit="1" customWidth="1"/>
    <col min="10243" max="10243" width="9" style="4" bestFit="1"/>
    <col min="10244" max="10244" width="46.375" style="4" customWidth="1"/>
    <col min="10245" max="10245" width="5" style="4" bestFit="1" customWidth="1"/>
    <col min="10246" max="10246" width="7.375" style="4" customWidth="1"/>
    <col min="10247" max="10247" width="14.875" style="4" customWidth="1"/>
    <col min="10248" max="10248" width="7.375" style="4" customWidth="1"/>
    <col min="10249" max="10265" width="10.375" style="4" customWidth="1"/>
    <col min="10266" max="10497" width="9" style="4"/>
    <col min="10498" max="10498" width="4.75" style="4" bestFit="1" customWidth="1"/>
    <col min="10499" max="10499" width="9" style="4" bestFit="1"/>
    <col min="10500" max="10500" width="46.375" style="4" customWidth="1"/>
    <col min="10501" max="10501" width="5" style="4" bestFit="1" customWidth="1"/>
    <col min="10502" max="10502" width="7.375" style="4" customWidth="1"/>
    <col min="10503" max="10503" width="14.875" style="4" customWidth="1"/>
    <col min="10504" max="10504" width="7.375" style="4" customWidth="1"/>
    <col min="10505" max="10521" width="10.375" style="4" customWidth="1"/>
    <col min="10522" max="10753" width="9" style="4"/>
    <col min="10754" max="10754" width="4.75" style="4" bestFit="1" customWidth="1"/>
    <col min="10755" max="10755" width="9" style="4" bestFit="1"/>
    <col min="10756" max="10756" width="46.375" style="4" customWidth="1"/>
    <col min="10757" max="10757" width="5" style="4" bestFit="1" customWidth="1"/>
    <col min="10758" max="10758" width="7.375" style="4" customWidth="1"/>
    <col min="10759" max="10759" width="14.875" style="4" customWidth="1"/>
    <col min="10760" max="10760" width="7.375" style="4" customWidth="1"/>
    <col min="10761" max="10777" width="10.375" style="4" customWidth="1"/>
    <col min="10778" max="11009" width="9" style="4"/>
    <col min="11010" max="11010" width="4.75" style="4" bestFit="1" customWidth="1"/>
    <col min="11011" max="11011" width="9" style="4" bestFit="1"/>
    <col min="11012" max="11012" width="46.375" style="4" customWidth="1"/>
    <col min="11013" max="11013" width="5" style="4" bestFit="1" customWidth="1"/>
    <col min="11014" max="11014" width="7.375" style="4" customWidth="1"/>
    <col min="11015" max="11015" width="14.875" style="4" customWidth="1"/>
    <col min="11016" max="11016" width="7.375" style="4" customWidth="1"/>
    <col min="11017" max="11033" width="10.375" style="4" customWidth="1"/>
    <col min="11034" max="11265" width="9" style="4"/>
    <col min="11266" max="11266" width="4.75" style="4" bestFit="1" customWidth="1"/>
    <col min="11267" max="11267" width="9" style="4" bestFit="1"/>
    <col min="11268" max="11268" width="46.375" style="4" customWidth="1"/>
    <col min="11269" max="11269" width="5" style="4" bestFit="1" customWidth="1"/>
    <col min="11270" max="11270" width="7.375" style="4" customWidth="1"/>
    <col min="11271" max="11271" width="14.875" style="4" customWidth="1"/>
    <col min="11272" max="11272" width="7.375" style="4" customWidth="1"/>
    <col min="11273" max="11289" width="10.375" style="4" customWidth="1"/>
    <col min="11290" max="11521" width="9" style="4"/>
    <col min="11522" max="11522" width="4.75" style="4" bestFit="1" customWidth="1"/>
    <col min="11523" max="11523" width="9" style="4" bestFit="1"/>
    <col min="11524" max="11524" width="46.375" style="4" customWidth="1"/>
    <col min="11525" max="11525" width="5" style="4" bestFit="1" customWidth="1"/>
    <col min="11526" max="11526" width="7.375" style="4" customWidth="1"/>
    <col min="11527" max="11527" width="14.875" style="4" customWidth="1"/>
    <col min="11528" max="11528" width="7.375" style="4" customWidth="1"/>
    <col min="11529" max="11545" width="10.375" style="4" customWidth="1"/>
    <col min="11546" max="11777" width="9" style="4"/>
    <col min="11778" max="11778" width="4.75" style="4" bestFit="1" customWidth="1"/>
    <col min="11779" max="11779" width="9" style="4" bestFit="1"/>
    <col min="11780" max="11780" width="46.375" style="4" customWidth="1"/>
    <col min="11781" max="11781" width="5" style="4" bestFit="1" customWidth="1"/>
    <col min="11782" max="11782" width="7.375" style="4" customWidth="1"/>
    <col min="11783" max="11783" width="14.875" style="4" customWidth="1"/>
    <col min="11784" max="11784" width="7.375" style="4" customWidth="1"/>
    <col min="11785" max="11801" width="10.375" style="4" customWidth="1"/>
    <col min="11802" max="12033" width="9" style="4"/>
    <col min="12034" max="12034" width="4.75" style="4" bestFit="1" customWidth="1"/>
    <col min="12035" max="12035" width="9" style="4" bestFit="1"/>
    <col min="12036" max="12036" width="46.375" style="4" customWidth="1"/>
    <col min="12037" max="12037" width="5" style="4" bestFit="1" customWidth="1"/>
    <col min="12038" max="12038" width="7.375" style="4" customWidth="1"/>
    <col min="12039" max="12039" width="14.875" style="4" customWidth="1"/>
    <col min="12040" max="12040" width="7.375" style="4" customWidth="1"/>
    <col min="12041" max="12057" width="10.375" style="4" customWidth="1"/>
    <col min="12058" max="12289" width="9" style="4"/>
    <col min="12290" max="12290" width="4.75" style="4" bestFit="1" customWidth="1"/>
    <col min="12291" max="12291" width="9" style="4" bestFit="1"/>
    <col min="12292" max="12292" width="46.375" style="4" customWidth="1"/>
    <col min="12293" max="12293" width="5" style="4" bestFit="1" customWidth="1"/>
    <col min="12294" max="12294" width="7.375" style="4" customWidth="1"/>
    <col min="12295" max="12295" width="14.875" style="4" customWidth="1"/>
    <col min="12296" max="12296" width="7.375" style="4" customWidth="1"/>
    <col min="12297" max="12313" width="10.375" style="4" customWidth="1"/>
    <col min="12314" max="12545" width="9" style="4"/>
    <col min="12546" max="12546" width="4.75" style="4" bestFit="1" customWidth="1"/>
    <col min="12547" max="12547" width="9" style="4" bestFit="1"/>
    <col min="12548" max="12548" width="46.375" style="4" customWidth="1"/>
    <col min="12549" max="12549" width="5" style="4" bestFit="1" customWidth="1"/>
    <col min="12550" max="12550" width="7.375" style="4" customWidth="1"/>
    <col min="12551" max="12551" width="14.875" style="4" customWidth="1"/>
    <col min="12552" max="12552" width="7.375" style="4" customWidth="1"/>
    <col min="12553" max="12569" width="10.375" style="4" customWidth="1"/>
    <col min="12570" max="12801" width="9" style="4"/>
    <col min="12802" max="12802" width="4.75" style="4" bestFit="1" customWidth="1"/>
    <col min="12803" max="12803" width="9" style="4" bestFit="1"/>
    <col min="12804" max="12804" width="46.375" style="4" customWidth="1"/>
    <col min="12805" max="12805" width="5" style="4" bestFit="1" customWidth="1"/>
    <col min="12806" max="12806" width="7.375" style="4" customWidth="1"/>
    <col min="12807" max="12807" width="14.875" style="4" customWidth="1"/>
    <col min="12808" max="12808" width="7.375" style="4" customWidth="1"/>
    <col min="12809" max="12825" width="10.375" style="4" customWidth="1"/>
    <col min="12826" max="13057" width="9" style="4"/>
    <col min="13058" max="13058" width="4.75" style="4" bestFit="1" customWidth="1"/>
    <col min="13059" max="13059" width="9" style="4" bestFit="1"/>
    <col min="13060" max="13060" width="46.375" style="4" customWidth="1"/>
    <col min="13061" max="13061" width="5" style="4" bestFit="1" customWidth="1"/>
    <col min="13062" max="13062" width="7.375" style="4" customWidth="1"/>
    <col min="13063" max="13063" width="14.875" style="4" customWidth="1"/>
    <col min="13064" max="13064" width="7.375" style="4" customWidth="1"/>
    <col min="13065" max="13081" width="10.375" style="4" customWidth="1"/>
    <col min="13082" max="13313" width="9" style="4"/>
    <col min="13314" max="13314" width="4.75" style="4" bestFit="1" customWidth="1"/>
    <col min="13315" max="13315" width="9" style="4" bestFit="1"/>
    <col min="13316" max="13316" width="46.375" style="4" customWidth="1"/>
    <col min="13317" max="13317" width="5" style="4" bestFit="1" customWidth="1"/>
    <col min="13318" max="13318" width="7.375" style="4" customWidth="1"/>
    <col min="13319" max="13319" width="14.875" style="4" customWidth="1"/>
    <col min="13320" max="13320" width="7.375" style="4" customWidth="1"/>
    <col min="13321" max="13337" width="10.375" style="4" customWidth="1"/>
    <col min="13338" max="13569" width="9" style="4"/>
    <col min="13570" max="13570" width="4.75" style="4" bestFit="1" customWidth="1"/>
    <col min="13571" max="13571" width="9" style="4" bestFit="1"/>
    <col min="13572" max="13572" width="46.375" style="4" customWidth="1"/>
    <col min="13573" max="13573" width="5" style="4" bestFit="1" customWidth="1"/>
    <col min="13574" max="13574" width="7.375" style="4" customWidth="1"/>
    <col min="13575" max="13575" width="14.875" style="4" customWidth="1"/>
    <col min="13576" max="13576" width="7.375" style="4" customWidth="1"/>
    <col min="13577" max="13593" width="10.375" style="4" customWidth="1"/>
    <col min="13594" max="13825" width="9" style="4"/>
    <col min="13826" max="13826" width="4.75" style="4" bestFit="1" customWidth="1"/>
    <col min="13827" max="13827" width="9" style="4" bestFit="1"/>
    <col min="13828" max="13828" width="46.375" style="4" customWidth="1"/>
    <col min="13829" max="13829" width="5" style="4" bestFit="1" customWidth="1"/>
    <col min="13830" max="13830" width="7.375" style="4" customWidth="1"/>
    <col min="13831" max="13831" width="14.875" style="4" customWidth="1"/>
    <col min="13832" max="13832" width="7.375" style="4" customWidth="1"/>
    <col min="13833" max="13849" width="10.375" style="4" customWidth="1"/>
    <col min="13850" max="14081" width="9" style="4"/>
    <col min="14082" max="14082" width="4.75" style="4" bestFit="1" customWidth="1"/>
    <col min="14083" max="14083" width="9" style="4" bestFit="1"/>
    <col min="14084" max="14084" width="46.375" style="4" customWidth="1"/>
    <col min="14085" max="14085" width="5" style="4" bestFit="1" customWidth="1"/>
    <col min="14086" max="14086" width="7.375" style="4" customWidth="1"/>
    <col min="14087" max="14087" width="14.875" style="4" customWidth="1"/>
    <col min="14088" max="14088" width="7.375" style="4" customWidth="1"/>
    <col min="14089" max="14105" width="10.375" style="4" customWidth="1"/>
    <col min="14106" max="14337" width="9" style="4"/>
    <col min="14338" max="14338" width="4.75" style="4" bestFit="1" customWidth="1"/>
    <col min="14339" max="14339" width="9" style="4" bestFit="1"/>
    <col min="14340" max="14340" width="46.375" style="4" customWidth="1"/>
    <col min="14341" max="14341" width="5" style="4" bestFit="1" customWidth="1"/>
    <col min="14342" max="14342" width="7.375" style="4" customWidth="1"/>
    <col min="14343" max="14343" width="14.875" style="4" customWidth="1"/>
    <col min="14344" max="14344" width="7.375" style="4" customWidth="1"/>
    <col min="14345" max="14361" width="10.375" style="4" customWidth="1"/>
    <col min="14362" max="14593" width="9" style="4"/>
    <col min="14594" max="14594" width="4.75" style="4" bestFit="1" customWidth="1"/>
    <col min="14595" max="14595" width="9" style="4" bestFit="1"/>
    <col min="14596" max="14596" width="46.375" style="4" customWidth="1"/>
    <col min="14597" max="14597" width="5" style="4" bestFit="1" customWidth="1"/>
    <col min="14598" max="14598" width="7.375" style="4" customWidth="1"/>
    <col min="14599" max="14599" width="14.875" style="4" customWidth="1"/>
    <col min="14600" max="14600" width="7.375" style="4" customWidth="1"/>
    <col min="14601" max="14617" width="10.375" style="4" customWidth="1"/>
    <col min="14618" max="14849" width="9" style="4"/>
    <col min="14850" max="14850" width="4.75" style="4" bestFit="1" customWidth="1"/>
    <col min="14851" max="14851" width="9" style="4" bestFit="1"/>
    <col min="14852" max="14852" width="46.375" style="4" customWidth="1"/>
    <col min="14853" max="14853" width="5" style="4" bestFit="1" customWidth="1"/>
    <col min="14854" max="14854" width="7.375" style="4" customWidth="1"/>
    <col min="14855" max="14855" width="14.875" style="4" customWidth="1"/>
    <col min="14856" max="14856" width="7.375" style="4" customWidth="1"/>
    <col min="14857" max="14873" width="10.375" style="4" customWidth="1"/>
    <col min="14874" max="15105" width="9" style="4"/>
    <col min="15106" max="15106" width="4.75" style="4" bestFit="1" customWidth="1"/>
    <col min="15107" max="15107" width="9" style="4" bestFit="1"/>
    <col min="15108" max="15108" width="46.375" style="4" customWidth="1"/>
    <col min="15109" max="15109" width="5" style="4" bestFit="1" customWidth="1"/>
    <col min="15110" max="15110" width="7.375" style="4" customWidth="1"/>
    <col min="15111" max="15111" width="14.875" style="4" customWidth="1"/>
    <col min="15112" max="15112" width="7.375" style="4" customWidth="1"/>
    <col min="15113" max="15129" width="10.375" style="4" customWidth="1"/>
    <col min="15130" max="15361" width="9" style="4"/>
    <col min="15362" max="15362" width="4.75" style="4" bestFit="1" customWidth="1"/>
    <col min="15363" max="15363" width="9" style="4" bestFit="1"/>
    <col min="15364" max="15364" width="46.375" style="4" customWidth="1"/>
    <col min="15365" max="15365" width="5" style="4" bestFit="1" customWidth="1"/>
    <col min="15366" max="15366" width="7.375" style="4" customWidth="1"/>
    <col min="15367" max="15367" width="14.875" style="4" customWidth="1"/>
    <col min="15368" max="15368" width="7.375" style="4" customWidth="1"/>
    <col min="15369" max="15385" width="10.375" style="4" customWidth="1"/>
    <col min="15386" max="15617" width="9" style="4"/>
    <col min="15618" max="15618" width="4.75" style="4" bestFit="1" customWidth="1"/>
    <col min="15619" max="15619" width="9" style="4" bestFit="1"/>
    <col min="15620" max="15620" width="46.375" style="4" customWidth="1"/>
    <col min="15621" max="15621" width="5" style="4" bestFit="1" customWidth="1"/>
    <col min="15622" max="15622" width="7.375" style="4" customWidth="1"/>
    <col min="15623" max="15623" width="14.875" style="4" customWidth="1"/>
    <col min="15624" max="15624" width="7.375" style="4" customWidth="1"/>
    <col min="15625" max="15641" width="10.375" style="4" customWidth="1"/>
    <col min="15642" max="15873" width="9" style="4"/>
    <col min="15874" max="15874" width="4.75" style="4" bestFit="1" customWidth="1"/>
    <col min="15875" max="15875" width="9" style="4" bestFit="1"/>
    <col min="15876" max="15876" width="46.375" style="4" customWidth="1"/>
    <col min="15877" max="15877" width="5" style="4" bestFit="1" customWidth="1"/>
    <col min="15878" max="15878" width="7.375" style="4" customWidth="1"/>
    <col min="15879" max="15879" width="14.875" style="4" customWidth="1"/>
    <col min="15880" max="15880" width="7.375" style="4" customWidth="1"/>
    <col min="15881" max="15897" width="10.375" style="4" customWidth="1"/>
    <col min="15898" max="16129" width="9" style="4"/>
    <col min="16130" max="16130" width="4.75" style="4" bestFit="1" customWidth="1"/>
    <col min="16131" max="16131" width="9" style="4" bestFit="1"/>
    <col min="16132" max="16132" width="46.375" style="4" customWidth="1"/>
    <col min="16133" max="16133" width="5" style="4" bestFit="1" customWidth="1"/>
    <col min="16134" max="16134" width="7.375" style="4" customWidth="1"/>
    <col min="16135" max="16135" width="14.875" style="4" customWidth="1"/>
    <col min="16136" max="16136" width="7.375" style="4" customWidth="1"/>
    <col min="16137" max="16153" width="10.375" style="4" customWidth="1"/>
    <col min="16154" max="16384" width="9" style="4"/>
  </cols>
  <sheetData>
    <row r="1" spans="2:25" x14ac:dyDescent="0.4">
      <c r="B1" s="1"/>
      <c r="C1" s="1"/>
      <c r="D1" s="1"/>
      <c r="E1" s="2"/>
      <c r="F1" s="1"/>
      <c r="G1" s="1"/>
      <c r="H1" s="1"/>
      <c r="I1" s="3"/>
      <c r="J1" s="3"/>
      <c r="K1" s="3"/>
      <c r="L1" s="3"/>
      <c r="M1" s="3"/>
      <c r="N1" s="3"/>
      <c r="O1" s="3"/>
      <c r="P1" s="3"/>
      <c r="Q1" s="3"/>
      <c r="R1" s="3"/>
      <c r="S1" s="3"/>
      <c r="T1" s="3"/>
      <c r="U1" s="3"/>
      <c r="V1" s="3"/>
      <c r="W1" s="3"/>
      <c r="X1" s="3"/>
      <c r="Y1" s="3"/>
    </row>
    <row r="2" spans="2:25" x14ac:dyDescent="0.4">
      <c r="B2" s="1"/>
      <c r="C2" s="1"/>
      <c r="D2" s="1"/>
      <c r="E2" s="2"/>
      <c r="F2" s="1"/>
      <c r="G2" s="1"/>
      <c r="H2" s="1"/>
      <c r="I2" s="3"/>
      <c r="J2" s="3"/>
      <c r="K2" s="3"/>
      <c r="L2" s="3"/>
      <c r="M2" s="3"/>
      <c r="N2" s="3"/>
      <c r="O2" s="3"/>
      <c r="P2" s="3"/>
      <c r="Q2" s="3"/>
      <c r="R2" s="3"/>
      <c r="S2" s="3"/>
      <c r="T2" s="3"/>
      <c r="U2" s="3"/>
      <c r="V2" s="3"/>
      <c r="W2" s="3"/>
      <c r="X2" s="3"/>
      <c r="Y2" s="3"/>
    </row>
    <row r="3" spans="2:25" x14ac:dyDescent="0.4">
      <c r="B3" s="1"/>
      <c r="C3" s="1"/>
      <c r="D3" s="1"/>
      <c r="E3" s="2"/>
      <c r="F3" s="1"/>
      <c r="G3" s="1"/>
      <c r="H3" s="1"/>
      <c r="I3" s="3"/>
      <c r="J3" s="3"/>
      <c r="K3" s="3"/>
      <c r="L3" s="3"/>
      <c r="M3" s="3"/>
      <c r="N3" s="3"/>
      <c r="O3" s="3"/>
      <c r="P3" s="3"/>
      <c r="Q3" s="3"/>
      <c r="R3" s="3"/>
      <c r="S3" s="3"/>
      <c r="T3" s="3"/>
      <c r="U3" s="3"/>
      <c r="V3" s="3"/>
      <c r="W3" s="3"/>
      <c r="X3" s="3"/>
      <c r="Y3" s="3"/>
    </row>
    <row r="4" spans="2:25" x14ac:dyDescent="0.4">
      <c r="B4" s="1"/>
      <c r="C4" s="1"/>
      <c r="D4" s="1"/>
      <c r="E4" s="2"/>
      <c r="F4" s="1"/>
      <c r="G4" s="1"/>
      <c r="H4" s="1"/>
      <c r="I4" s="3"/>
      <c r="J4" s="3"/>
      <c r="K4" s="3"/>
      <c r="L4" s="3"/>
      <c r="M4" s="3"/>
      <c r="N4" s="3"/>
      <c r="O4" s="3"/>
      <c r="P4" s="3"/>
      <c r="Q4" s="3"/>
      <c r="R4" s="3"/>
      <c r="S4" s="3"/>
      <c r="T4" s="3"/>
      <c r="U4" s="3"/>
      <c r="V4" s="3"/>
      <c r="W4" s="3"/>
      <c r="X4" s="3"/>
      <c r="Y4" s="3"/>
    </row>
    <row r="5" spans="2:25" x14ac:dyDescent="0.4">
      <c r="B5" s="1"/>
      <c r="C5" s="1"/>
      <c r="D5" s="1"/>
      <c r="E5" s="2"/>
      <c r="F5" s="5" t="s">
        <v>0</v>
      </c>
      <c r="G5" s="5"/>
      <c r="H5" s="5"/>
      <c r="I5" s="3"/>
      <c r="J5" s="3"/>
      <c r="K5" s="3"/>
      <c r="L5" s="3"/>
      <c r="M5" s="3"/>
      <c r="N5" s="3"/>
      <c r="O5" s="3"/>
      <c r="P5" s="3"/>
      <c r="Q5" s="3"/>
      <c r="R5" s="3"/>
      <c r="S5" s="3"/>
      <c r="T5" s="3"/>
      <c r="U5" s="3"/>
      <c r="V5" s="3"/>
      <c r="W5" s="3"/>
      <c r="X5" s="3"/>
      <c r="Y5" s="3"/>
    </row>
    <row r="6" spans="2:25" x14ac:dyDescent="0.4">
      <c r="B6" s="1"/>
      <c r="C6" s="1"/>
      <c r="D6" s="1"/>
      <c r="E6" s="2"/>
      <c r="F6" s="6" t="s">
        <v>1</v>
      </c>
      <c r="G6" s="6"/>
      <c r="H6" s="6"/>
      <c r="I6" s="3"/>
      <c r="J6" s="3"/>
      <c r="K6" s="3"/>
      <c r="L6" s="3"/>
      <c r="M6" s="3"/>
      <c r="N6" s="3"/>
      <c r="O6" s="3"/>
      <c r="P6" s="3"/>
      <c r="Q6" s="3"/>
      <c r="R6" s="3"/>
      <c r="S6" s="3"/>
      <c r="T6" s="3"/>
      <c r="U6" s="3"/>
      <c r="V6" s="3"/>
      <c r="W6" s="3"/>
      <c r="X6" s="3"/>
      <c r="Y6" s="3"/>
    </row>
    <row r="7" spans="2:25" x14ac:dyDescent="0.4">
      <c r="B7" s="1"/>
      <c r="C7" s="1"/>
      <c r="D7" s="1"/>
      <c r="E7" s="2"/>
      <c r="F7" s="6"/>
      <c r="G7" s="6"/>
      <c r="H7" s="6"/>
      <c r="I7" s="3"/>
      <c r="J7" s="3"/>
      <c r="K7" s="3"/>
      <c r="L7" s="3"/>
      <c r="M7" s="3"/>
      <c r="N7" s="3"/>
      <c r="O7" s="3"/>
      <c r="P7" s="3"/>
      <c r="Q7" s="3"/>
      <c r="R7" s="3"/>
      <c r="S7" s="3"/>
      <c r="T7" s="3"/>
      <c r="U7" s="3"/>
      <c r="V7" s="3"/>
      <c r="W7" s="3"/>
      <c r="X7" s="3"/>
      <c r="Y7" s="3"/>
    </row>
    <row r="8" spans="2:25" x14ac:dyDescent="0.4">
      <c r="B8" s="1"/>
      <c r="C8" s="1"/>
      <c r="D8" s="1"/>
      <c r="E8" s="2"/>
      <c r="F8" s="1"/>
      <c r="G8" s="1"/>
      <c r="H8" s="1"/>
      <c r="I8" s="3"/>
      <c r="J8" s="3"/>
      <c r="K8" s="3"/>
      <c r="L8" s="3"/>
      <c r="M8" s="3"/>
      <c r="N8" s="3"/>
      <c r="O8" s="3"/>
      <c r="P8" s="3"/>
      <c r="Q8" s="3"/>
      <c r="R8" s="3"/>
      <c r="S8" s="3"/>
      <c r="T8" s="3"/>
      <c r="U8" s="3"/>
      <c r="V8" s="3"/>
      <c r="W8" s="3"/>
      <c r="X8" s="3"/>
      <c r="Y8" s="3"/>
    </row>
    <row r="9" spans="2:25" x14ac:dyDescent="0.4">
      <c r="B9" s="1"/>
      <c r="C9" s="1"/>
      <c r="D9" s="1"/>
      <c r="E9" s="2"/>
      <c r="F9" s="7" t="s">
        <v>3</v>
      </c>
      <c r="G9" s="7"/>
      <c r="H9" s="7"/>
      <c r="I9" s="3"/>
      <c r="J9" s="3"/>
      <c r="K9" s="3"/>
      <c r="L9" s="3"/>
      <c r="M9" s="3"/>
      <c r="N9" s="3"/>
      <c r="O9" s="3"/>
      <c r="P9" s="3"/>
      <c r="Q9" s="3"/>
      <c r="R9" s="3"/>
      <c r="S9" s="3"/>
      <c r="T9" s="3"/>
      <c r="U9" s="3"/>
      <c r="V9" s="3"/>
      <c r="W9" s="3"/>
      <c r="X9" s="3"/>
      <c r="Y9" s="3"/>
    </row>
    <row r="10" spans="2:25" x14ac:dyDescent="0.4">
      <c r="B10" s="1"/>
      <c r="C10" s="1"/>
      <c r="D10" s="1"/>
      <c r="E10" s="2"/>
      <c r="F10" s="6" t="s">
        <v>4</v>
      </c>
      <c r="G10" s="6"/>
      <c r="H10" s="6"/>
      <c r="I10" s="3"/>
      <c r="J10" s="3"/>
      <c r="K10" s="3"/>
      <c r="L10" s="3"/>
      <c r="M10" s="3"/>
      <c r="N10" s="3"/>
      <c r="O10" s="3"/>
      <c r="P10" s="3"/>
      <c r="Q10" s="3"/>
      <c r="R10" s="3"/>
      <c r="S10" s="3"/>
      <c r="T10" s="3"/>
      <c r="U10" s="3"/>
      <c r="V10" s="3"/>
      <c r="W10" s="3"/>
      <c r="X10" s="3"/>
      <c r="Y10" s="3"/>
    </row>
    <row r="11" spans="2:25" x14ac:dyDescent="0.4">
      <c r="B11" s="2"/>
      <c r="C11" s="1"/>
      <c r="D11" s="1"/>
      <c r="E11" s="2"/>
      <c r="F11" s="2" t="s">
        <v>5</v>
      </c>
      <c r="G11" s="2"/>
      <c r="H11" s="2"/>
      <c r="I11" s="3"/>
      <c r="J11" s="3"/>
      <c r="K11" s="3"/>
      <c r="L11" s="3"/>
      <c r="M11" s="3"/>
      <c r="N11" s="3"/>
      <c r="O11" s="3"/>
      <c r="P11" s="3"/>
      <c r="Q11" s="3"/>
      <c r="R11" s="3"/>
      <c r="S11" s="3"/>
      <c r="T11" s="3"/>
      <c r="U11" s="3"/>
      <c r="V11" s="3"/>
      <c r="W11" s="3"/>
      <c r="X11" s="3"/>
      <c r="Y11" s="3"/>
    </row>
    <row r="12" spans="2:25" x14ac:dyDescent="0.4">
      <c r="B12" s="1"/>
      <c r="C12" s="1"/>
      <c r="D12" s="1"/>
      <c r="E12" s="2"/>
      <c r="F12" s="8" t="s">
        <v>6</v>
      </c>
      <c r="G12" s="8"/>
      <c r="H12" s="8"/>
      <c r="I12" s="3"/>
      <c r="J12" s="3"/>
      <c r="K12" s="3"/>
      <c r="L12" s="3"/>
      <c r="M12" s="3"/>
      <c r="N12" s="3"/>
      <c r="O12" s="3"/>
      <c r="P12" s="3"/>
      <c r="Q12" s="3"/>
      <c r="R12" s="3"/>
      <c r="S12" s="3"/>
      <c r="T12" s="3"/>
      <c r="U12" s="3"/>
      <c r="V12" s="3"/>
      <c r="W12" s="3"/>
      <c r="X12" s="3"/>
      <c r="Y12" s="3"/>
    </row>
    <row r="13" spans="2:25" x14ac:dyDescent="0.4">
      <c r="B13" s="1"/>
      <c r="C13" s="1"/>
      <c r="D13" s="1"/>
      <c r="E13" s="2"/>
      <c r="F13" s="9" t="s">
        <v>7</v>
      </c>
      <c r="G13" s="9"/>
      <c r="H13" s="9"/>
      <c r="I13" s="3"/>
      <c r="J13" s="3"/>
      <c r="K13" s="3"/>
      <c r="L13" s="3"/>
      <c r="M13" s="3"/>
      <c r="N13" s="3"/>
      <c r="O13" s="3"/>
      <c r="P13" s="3"/>
      <c r="Q13" s="3"/>
      <c r="R13" s="3"/>
      <c r="S13" s="3"/>
      <c r="T13" s="3"/>
      <c r="U13" s="3"/>
      <c r="V13" s="3"/>
      <c r="W13" s="3"/>
      <c r="X13" s="3"/>
      <c r="Y13" s="3"/>
    </row>
    <row r="14" spans="2:25" x14ac:dyDescent="0.4">
      <c r="B14" s="1"/>
      <c r="C14" s="1"/>
      <c r="D14" s="1"/>
      <c r="E14" s="2"/>
      <c r="F14" s="10" t="s">
        <v>8</v>
      </c>
      <c r="G14" s="10"/>
      <c r="H14" s="10"/>
      <c r="I14" s="3"/>
      <c r="J14" s="3"/>
      <c r="K14" s="3"/>
      <c r="L14" s="3"/>
      <c r="M14" s="3"/>
      <c r="N14" s="3"/>
      <c r="O14" s="3"/>
      <c r="P14" s="3"/>
      <c r="Q14" s="3"/>
      <c r="R14" s="3"/>
      <c r="S14" s="3"/>
      <c r="T14" s="3"/>
      <c r="U14" s="3"/>
      <c r="V14" s="3"/>
      <c r="W14" s="3"/>
      <c r="X14" s="3"/>
      <c r="Y14" s="3"/>
    </row>
    <row r="15" spans="2:25" x14ac:dyDescent="0.4">
      <c r="B15" s="1"/>
      <c r="C15" s="1"/>
      <c r="D15" s="1"/>
      <c r="E15" s="2"/>
      <c r="F15" s="1"/>
      <c r="G15" s="1"/>
      <c r="H15" s="1"/>
      <c r="I15" s="3"/>
      <c r="J15" s="3"/>
      <c r="K15" s="3"/>
      <c r="L15" s="3"/>
      <c r="M15" s="3"/>
      <c r="N15" s="3"/>
      <c r="O15" s="3"/>
      <c r="P15" s="3"/>
      <c r="Q15" s="3"/>
      <c r="R15" s="3"/>
      <c r="S15" s="3"/>
      <c r="T15" s="3"/>
      <c r="U15" s="3"/>
      <c r="V15" s="3"/>
      <c r="W15" s="3"/>
      <c r="X15" s="3"/>
      <c r="Y15" s="3"/>
    </row>
    <row r="16" spans="2:25" x14ac:dyDescent="0.4">
      <c r="B16" s="11"/>
      <c r="C16" s="11"/>
      <c r="D16" s="11"/>
      <c r="E16" s="11"/>
      <c r="F16" s="38" t="s">
        <v>9</v>
      </c>
      <c r="G16" s="12"/>
      <c r="H16" s="38" t="s">
        <v>10</v>
      </c>
      <c r="I16" s="13" t="s">
        <v>11</v>
      </c>
      <c r="J16" s="14"/>
      <c r="K16" s="14"/>
      <c r="L16" s="14"/>
      <c r="M16" s="14"/>
      <c r="N16" s="14"/>
      <c r="O16" s="14"/>
      <c r="P16" s="14"/>
      <c r="Q16" s="14"/>
      <c r="R16" s="14"/>
      <c r="S16" s="14"/>
      <c r="T16" s="14"/>
      <c r="U16" s="14"/>
      <c r="V16" s="14"/>
      <c r="W16" s="14"/>
      <c r="X16" s="14"/>
      <c r="Y16" s="14"/>
    </row>
    <row r="17" spans="2:25" x14ac:dyDescent="0.4">
      <c r="B17" s="16" t="s">
        <v>14</v>
      </c>
      <c r="C17" s="15" t="s">
        <v>12</v>
      </c>
      <c r="D17" s="15" t="s">
        <v>13</v>
      </c>
      <c r="E17" s="16" t="s">
        <v>15</v>
      </c>
      <c r="F17" s="39"/>
      <c r="G17" s="17" t="s">
        <v>16</v>
      </c>
      <c r="H17" s="39"/>
      <c r="I17" s="18">
        <v>2020</v>
      </c>
      <c r="J17" s="18">
        <v>2025</v>
      </c>
      <c r="K17" s="18">
        <v>2030</v>
      </c>
      <c r="L17" s="18">
        <v>2035</v>
      </c>
      <c r="M17" s="18">
        <v>2040</v>
      </c>
      <c r="N17" s="18">
        <v>2045</v>
      </c>
      <c r="O17" s="18">
        <v>2050</v>
      </c>
      <c r="P17" s="18">
        <v>2055</v>
      </c>
      <c r="Q17" s="18">
        <v>2060</v>
      </c>
      <c r="R17" s="18">
        <v>2065</v>
      </c>
      <c r="S17" s="18">
        <v>2070</v>
      </c>
      <c r="T17" s="18">
        <v>2075</v>
      </c>
      <c r="U17" s="18">
        <v>2080</v>
      </c>
      <c r="V17" s="18">
        <v>2085</v>
      </c>
      <c r="W17" s="18">
        <v>2090</v>
      </c>
      <c r="X17" s="18">
        <v>2095</v>
      </c>
      <c r="Y17" s="18">
        <v>2100</v>
      </c>
    </row>
    <row r="18" spans="2:25" x14ac:dyDescent="0.4">
      <c r="B18" s="20" t="s">
        <v>18</v>
      </c>
      <c r="C18" s="19">
        <v>1</v>
      </c>
      <c r="D18" s="19" t="s">
        <v>17</v>
      </c>
      <c r="E18" s="21" t="s">
        <v>19</v>
      </c>
      <c r="F18" s="21">
        <v>900</v>
      </c>
      <c r="G18" s="22" t="s">
        <v>20</v>
      </c>
      <c r="H18" s="21">
        <v>0</v>
      </c>
      <c r="I18" s="23">
        <v>2595844.6060000001</v>
      </c>
      <c r="J18" s="23">
        <v>2649241.6239999998</v>
      </c>
      <c r="K18" s="23">
        <v>2678337.7429999998</v>
      </c>
      <c r="L18" s="23">
        <v>2691181.4580000001</v>
      </c>
      <c r="M18" s="23">
        <v>2700220.608</v>
      </c>
      <c r="N18" s="23">
        <v>2714282.4440000001</v>
      </c>
      <c r="O18" s="23">
        <v>2728422.0449999999</v>
      </c>
      <c r="P18" s="23">
        <v>2736544.8829999999</v>
      </c>
      <c r="Q18" s="23">
        <v>2735685.2850000001</v>
      </c>
      <c r="R18" s="23">
        <v>2726228.9890000001</v>
      </c>
      <c r="S18" s="23">
        <v>2710741.7990000001</v>
      </c>
      <c r="T18" s="23">
        <v>2691864.18</v>
      </c>
      <c r="U18" s="23">
        <v>2671156.1150000002</v>
      </c>
      <c r="V18" s="23">
        <v>2646827.61</v>
      </c>
      <c r="W18" s="23">
        <v>2618335.1910000001</v>
      </c>
      <c r="X18" s="23">
        <v>2584956.3590000002</v>
      </c>
      <c r="Y18" s="23">
        <v>2547304.1919999998</v>
      </c>
    </row>
    <row r="19" spans="2:25" x14ac:dyDescent="0.4">
      <c r="B19" s="24" t="s">
        <v>21</v>
      </c>
      <c r="C19" s="19">
        <v>2</v>
      </c>
      <c r="D19" s="19" t="s">
        <v>17</v>
      </c>
      <c r="E19" s="21" t="s">
        <v>22</v>
      </c>
      <c r="F19" s="21">
        <v>1803</v>
      </c>
      <c r="G19" s="22" t="s">
        <v>23</v>
      </c>
      <c r="H19" s="21">
        <v>900</v>
      </c>
      <c r="I19" s="23" t="s">
        <v>24</v>
      </c>
      <c r="J19" s="23" t="s">
        <v>24</v>
      </c>
      <c r="K19" s="23" t="s">
        <v>24</v>
      </c>
      <c r="L19" s="23" t="s">
        <v>24</v>
      </c>
      <c r="M19" s="23" t="s">
        <v>24</v>
      </c>
      <c r="N19" s="23" t="s">
        <v>24</v>
      </c>
      <c r="O19" s="23" t="s">
        <v>24</v>
      </c>
      <c r="P19" s="23" t="s">
        <v>24</v>
      </c>
      <c r="Q19" s="23" t="s">
        <v>24</v>
      </c>
      <c r="R19" s="23" t="s">
        <v>24</v>
      </c>
      <c r="S19" s="23" t="s">
        <v>24</v>
      </c>
      <c r="T19" s="23" t="s">
        <v>24</v>
      </c>
      <c r="U19" s="23" t="s">
        <v>24</v>
      </c>
      <c r="V19" s="23" t="s">
        <v>24</v>
      </c>
      <c r="W19" s="23" t="s">
        <v>24</v>
      </c>
      <c r="X19" s="23" t="s">
        <v>24</v>
      </c>
      <c r="Y19" s="23" t="s">
        <v>24</v>
      </c>
    </row>
    <row r="20" spans="2:25" x14ac:dyDescent="0.4">
      <c r="B20" s="25" t="s">
        <v>25</v>
      </c>
      <c r="C20" s="19">
        <v>3</v>
      </c>
      <c r="D20" s="19" t="s">
        <v>17</v>
      </c>
      <c r="E20" s="21" t="s">
        <v>26</v>
      </c>
      <c r="F20" s="21">
        <v>901</v>
      </c>
      <c r="G20" s="22" t="s">
        <v>27</v>
      </c>
      <c r="H20" s="21">
        <v>1803</v>
      </c>
      <c r="I20" s="23">
        <v>277117.04200000002</v>
      </c>
      <c r="J20" s="23">
        <v>275442.22499999998</v>
      </c>
      <c r="K20" s="23">
        <v>269056.13299999997</v>
      </c>
      <c r="L20" s="23">
        <v>262369.315</v>
      </c>
      <c r="M20" s="23">
        <v>258235.74799999999</v>
      </c>
      <c r="N20" s="23">
        <v>256704.24900000001</v>
      </c>
      <c r="O20" s="23">
        <v>256634.052</v>
      </c>
      <c r="P20" s="23">
        <v>256503.639</v>
      </c>
      <c r="Q20" s="23">
        <v>255148.791</v>
      </c>
      <c r="R20" s="23">
        <v>252693.59599999999</v>
      </c>
      <c r="S20" s="23">
        <v>250240.712</v>
      </c>
      <c r="T20" s="23">
        <v>248734.98199999999</v>
      </c>
      <c r="U20" s="23">
        <v>248272.56599999999</v>
      </c>
      <c r="V20" s="23">
        <v>248290.43900000001</v>
      </c>
      <c r="W20" s="23">
        <v>248059.07399999999</v>
      </c>
      <c r="X20" s="23">
        <v>247258.69099999999</v>
      </c>
      <c r="Y20" s="23">
        <v>246103.52900000001</v>
      </c>
    </row>
    <row r="21" spans="2:25" x14ac:dyDescent="0.4">
      <c r="B21" s="25" t="s">
        <v>28</v>
      </c>
      <c r="C21" s="19">
        <v>4</v>
      </c>
      <c r="D21" s="19" t="s">
        <v>17</v>
      </c>
      <c r="E21" s="21" t="s">
        <v>29</v>
      </c>
      <c r="F21" s="21">
        <v>902</v>
      </c>
      <c r="G21" s="22" t="s">
        <v>27</v>
      </c>
      <c r="H21" s="21">
        <v>1803</v>
      </c>
      <c r="I21" s="23">
        <v>2318727.5639999998</v>
      </c>
      <c r="J21" s="23">
        <v>2373799.3990000002</v>
      </c>
      <c r="K21" s="23">
        <v>2409281.61</v>
      </c>
      <c r="L21" s="23">
        <v>2428812.1430000002</v>
      </c>
      <c r="M21" s="23">
        <v>2441984.86</v>
      </c>
      <c r="N21" s="23">
        <v>2457578.1949999998</v>
      </c>
      <c r="O21" s="23">
        <v>2471787.9929999998</v>
      </c>
      <c r="P21" s="23">
        <v>2480041.2439999999</v>
      </c>
      <c r="Q21" s="23">
        <v>2480536.4939999999</v>
      </c>
      <c r="R21" s="23">
        <v>2473535.3930000002</v>
      </c>
      <c r="S21" s="23">
        <v>2460501.0869999998</v>
      </c>
      <c r="T21" s="23">
        <v>2443129.1979999999</v>
      </c>
      <c r="U21" s="23">
        <v>2422883.5490000001</v>
      </c>
      <c r="V21" s="23">
        <v>2398537.1710000001</v>
      </c>
      <c r="W21" s="23">
        <v>2370276.1170000001</v>
      </c>
      <c r="X21" s="23">
        <v>2337697.6680000001</v>
      </c>
      <c r="Y21" s="23">
        <v>2301200.6630000002</v>
      </c>
    </row>
    <row r="22" spans="2:25" x14ac:dyDescent="0.4">
      <c r="B22" s="26" t="s">
        <v>30</v>
      </c>
      <c r="C22" s="19">
        <v>5</v>
      </c>
      <c r="D22" s="19" t="s">
        <v>17</v>
      </c>
      <c r="E22" s="21" t="s">
        <v>31</v>
      </c>
      <c r="F22" s="21">
        <v>941</v>
      </c>
      <c r="G22" s="22" t="s">
        <v>27</v>
      </c>
      <c r="H22" s="21">
        <v>902</v>
      </c>
      <c r="I22" s="23">
        <v>522957.734</v>
      </c>
      <c r="J22" s="23">
        <v>564487.39800000004</v>
      </c>
      <c r="K22" s="23">
        <v>604915.34100000001</v>
      </c>
      <c r="L22" s="23">
        <v>643933.05000000005</v>
      </c>
      <c r="M22" s="23">
        <v>680546.22900000005</v>
      </c>
      <c r="N22" s="23">
        <v>714077.071</v>
      </c>
      <c r="O22" s="23">
        <v>744145.79099999997</v>
      </c>
      <c r="P22" s="23">
        <v>770728.72600000002</v>
      </c>
      <c r="Q22" s="23">
        <v>794115.83100000001</v>
      </c>
      <c r="R22" s="23">
        <v>814205.15099999995</v>
      </c>
      <c r="S22" s="23">
        <v>830987.64199999999</v>
      </c>
      <c r="T22" s="23">
        <v>844385.15700000001</v>
      </c>
      <c r="U22" s="23">
        <v>854275.58499999996</v>
      </c>
      <c r="V22" s="23">
        <v>860570.89500000002</v>
      </c>
      <c r="W22" s="23">
        <v>863546.00600000005</v>
      </c>
      <c r="X22" s="23">
        <v>863488.94099999999</v>
      </c>
      <c r="Y22" s="23">
        <v>860683.41099999996</v>
      </c>
    </row>
    <row r="23" spans="2:25" x14ac:dyDescent="0.4">
      <c r="B23" s="26" t="s">
        <v>32</v>
      </c>
      <c r="C23" s="19">
        <v>6</v>
      </c>
      <c r="D23" s="19" t="s">
        <v>17</v>
      </c>
      <c r="E23" s="21" t="s">
        <v>33</v>
      </c>
      <c r="F23" s="21">
        <v>934</v>
      </c>
      <c r="G23" s="22" t="s">
        <v>27</v>
      </c>
      <c r="H23" s="21">
        <v>902</v>
      </c>
      <c r="I23" s="23">
        <v>1795769.83</v>
      </c>
      <c r="J23" s="23">
        <v>1809312.0009999999</v>
      </c>
      <c r="K23" s="23">
        <v>1804366.2690000001</v>
      </c>
      <c r="L23" s="23">
        <v>1784879.0930000001</v>
      </c>
      <c r="M23" s="23">
        <v>1761438.6310000001</v>
      </c>
      <c r="N23" s="23">
        <v>1743501.1240000001</v>
      </c>
      <c r="O23" s="23">
        <v>1727642.202</v>
      </c>
      <c r="P23" s="23">
        <v>1709312.5179999999</v>
      </c>
      <c r="Q23" s="23">
        <v>1686420.6629999999</v>
      </c>
      <c r="R23" s="23">
        <v>1659330.2420000001</v>
      </c>
      <c r="S23" s="23">
        <v>1629513.4450000001</v>
      </c>
      <c r="T23" s="23">
        <v>1598744.041</v>
      </c>
      <c r="U23" s="23">
        <v>1568607.9639999999</v>
      </c>
      <c r="V23" s="23">
        <v>1537966.2760000001</v>
      </c>
      <c r="W23" s="23">
        <v>1506730.111</v>
      </c>
      <c r="X23" s="23">
        <v>1474208.727</v>
      </c>
      <c r="Y23" s="23">
        <v>1440517.2520000001</v>
      </c>
    </row>
    <row r="24" spans="2:25" x14ac:dyDescent="0.4">
      <c r="B24" s="25" t="s">
        <v>34</v>
      </c>
      <c r="C24" s="19">
        <v>7</v>
      </c>
      <c r="D24" s="19" t="s">
        <v>17</v>
      </c>
      <c r="E24" s="21" t="s">
        <v>19</v>
      </c>
      <c r="F24" s="21">
        <v>948</v>
      </c>
      <c r="G24" s="22" t="s">
        <v>27</v>
      </c>
      <c r="H24" s="21">
        <v>1803</v>
      </c>
      <c r="I24" s="23">
        <v>1975881.132</v>
      </c>
      <c r="J24" s="23">
        <v>2037596.442</v>
      </c>
      <c r="K24" s="23">
        <v>2086398.372</v>
      </c>
      <c r="L24" s="23">
        <v>2124090.44</v>
      </c>
      <c r="M24" s="23">
        <v>2153801.46</v>
      </c>
      <c r="N24" s="23">
        <v>2179368.5440000002</v>
      </c>
      <c r="O24" s="23">
        <v>2200222.2919999999</v>
      </c>
      <c r="P24" s="23">
        <v>2214970.02</v>
      </c>
      <c r="Q24" s="23">
        <v>2222945.673</v>
      </c>
      <c r="R24" s="23">
        <v>2224413.1430000002</v>
      </c>
      <c r="S24" s="23">
        <v>2219410.602</v>
      </c>
      <c r="T24" s="23">
        <v>2209171.8659999999</v>
      </c>
      <c r="U24" s="23">
        <v>2195186.4789999998</v>
      </c>
      <c r="V24" s="23">
        <v>2176750.1409999998</v>
      </c>
      <c r="W24" s="23">
        <v>2154562.3960000002</v>
      </c>
      <c r="X24" s="23">
        <v>2128207.5950000002</v>
      </c>
      <c r="Y24" s="23">
        <v>2097893.3470000001</v>
      </c>
    </row>
    <row r="25" spans="2:25" x14ac:dyDescent="0.4">
      <c r="B25" s="25" t="s">
        <v>35</v>
      </c>
      <c r="C25" s="19">
        <v>8</v>
      </c>
      <c r="D25" s="19" t="s">
        <v>17</v>
      </c>
      <c r="E25" s="21" t="s">
        <v>36</v>
      </c>
      <c r="F25" s="21">
        <v>1636</v>
      </c>
      <c r="G25" s="22" t="s">
        <v>37</v>
      </c>
      <c r="H25" s="21">
        <v>1803</v>
      </c>
      <c r="I25" s="23">
        <v>262854.42200000002</v>
      </c>
      <c r="J25" s="23">
        <v>283949.09100000001</v>
      </c>
      <c r="K25" s="23">
        <v>302343.59299999999</v>
      </c>
      <c r="L25" s="23">
        <v>318000.75</v>
      </c>
      <c r="M25" s="23">
        <v>332527.78399999999</v>
      </c>
      <c r="N25" s="23">
        <v>346184.71</v>
      </c>
      <c r="O25" s="23">
        <v>358067.77299999999</v>
      </c>
      <c r="P25" s="23">
        <v>367519.76699999999</v>
      </c>
      <c r="Q25" s="23">
        <v>374433.56300000002</v>
      </c>
      <c r="R25" s="23">
        <v>379262.68400000001</v>
      </c>
      <c r="S25" s="23">
        <v>382549.34299999999</v>
      </c>
      <c r="T25" s="23">
        <v>384324.21899999998</v>
      </c>
      <c r="U25" s="23">
        <v>384625.98100000003</v>
      </c>
      <c r="V25" s="23">
        <v>383347.58600000001</v>
      </c>
      <c r="W25" s="23">
        <v>380631.98599999998</v>
      </c>
      <c r="X25" s="23">
        <v>376793.55800000002</v>
      </c>
      <c r="Y25" s="23">
        <v>372046.36599999998</v>
      </c>
    </row>
    <row r="26" spans="2:25" x14ac:dyDescent="0.4">
      <c r="B26" s="25" t="s">
        <v>38</v>
      </c>
      <c r="C26" s="19">
        <v>9</v>
      </c>
      <c r="D26" s="19" t="s">
        <v>17</v>
      </c>
      <c r="E26" s="21" t="s">
        <v>39</v>
      </c>
      <c r="F26" s="21">
        <v>1637</v>
      </c>
      <c r="G26" s="22" t="s">
        <v>37</v>
      </c>
      <c r="H26" s="21">
        <v>1803</v>
      </c>
      <c r="I26" s="23">
        <v>24263.321</v>
      </c>
      <c r="J26" s="23">
        <v>24432.399000000001</v>
      </c>
      <c r="K26" s="23">
        <v>24454.741999999998</v>
      </c>
      <c r="L26" s="23">
        <v>24339.683000000001</v>
      </c>
      <c r="M26" s="23">
        <v>24169.284</v>
      </c>
      <c r="N26" s="23">
        <v>23961.212</v>
      </c>
      <c r="O26" s="23">
        <v>23726.957999999999</v>
      </c>
      <c r="P26" s="23">
        <v>23445.838</v>
      </c>
      <c r="Q26" s="23">
        <v>23133.257000000001</v>
      </c>
      <c r="R26" s="23">
        <v>22781.391</v>
      </c>
      <c r="S26" s="23">
        <v>22388.388999999999</v>
      </c>
      <c r="T26" s="23">
        <v>21953.954000000002</v>
      </c>
      <c r="U26" s="23">
        <v>21491.733</v>
      </c>
      <c r="V26" s="23">
        <v>21002.484</v>
      </c>
      <c r="W26" s="23">
        <v>20489.436000000002</v>
      </c>
      <c r="X26" s="23">
        <v>19968.252</v>
      </c>
      <c r="Y26" s="23">
        <v>19431.064999999999</v>
      </c>
    </row>
    <row r="27" spans="2:25" x14ac:dyDescent="0.4">
      <c r="B27" s="24" t="s">
        <v>40</v>
      </c>
      <c r="C27" s="19">
        <v>10</v>
      </c>
      <c r="D27" s="19" t="s">
        <v>17</v>
      </c>
      <c r="E27" s="21" t="s">
        <v>19</v>
      </c>
      <c r="F27" s="21">
        <v>1802</v>
      </c>
      <c r="G27" s="22" t="s">
        <v>23</v>
      </c>
      <c r="H27" s="21">
        <v>900</v>
      </c>
      <c r="I27" s="23" t="s">
        <v>24</v>
      </c>
      <c r="J27" s="23" t="s">
        <v>24</v>
      </c>
      <c r="K27" s="23" t="s">
        <v>24</v>
      </c>
      <c r="L27" s="23" t="s">
        <v>24</v>
      </c>
      <c r="M27" s="23" t="s">
        <v>24</v>
      </c>
      <c r="N27" s="23" t="s">
        <v>24</v>
      </c>
      <c r="O27" s="23" t="s">
        <v>24</v>
      </c>
      <c r="P27" s="23" t="s">
        <v>24</v>
      </c>
      <c r="Q27" s="23" t="s">
        <v>24</v>
      </c>
      <c r="R27" s="23" t="s">
        <v>24</v>
      </c>
      <c r="S27" s="23" t="s">
        <v>24</v>
      </c>
      <c r="T27" s="23" t="s">
        <v>24</v>
      </c>
      <c r="U27" s="23" t="s">
        <v>24</v>
      </c>
      <c r="V27" s="23" t="s">
        <v>24</v>
      </c>
      <c r="W27" s="23" t="s">
        <v>24</v>
      </c>
      <c r="X27" s="23" t="s">
        <v>24</v>
      </c>
      <c r="Y27" s="23" t="s">
        <v>24</v>
      </c>
    </row>
    <row r="28" spans="2:25" x14ac:dyDescent="0.4">
      <c r="B28" s="25" t="s">
        <v>41</v>
      </c>
      <c r="C28" s="19">
        <v>11</v>
      </c>
      <c r="D28" s="19" t="s">
        <v>17</v>
      </c>
      <c r="E28" s="21" t="s">
        <v>42</v>
      </c>
      <c r="F28" s="21">
        <v>1503</v>
      </c>
      <c r="G28" s="22" t="s">
        <v>43</v>
      </c>
      <c r="H28" s="21">
        <v>1802</v>
      </c>
      <c r="I28" s="23">
        <v>280863.277</v>
      </c>
      <c r="J28" s="23">
        <v>278886.29499999998</v>
      </c>
      <c r="K28" s="23">
        <v>274152.18699999998</v>
      </c>
      <c r="L28" s="23">
        <v>269673.00199999998</v>
      </c>
      <c r="M28" s="23">
        <v>266903.22899999999</v>
      </c>
      <c r="N28" s="23">
        <v>265128.24</v>
      </c>
      <c r="O28" s="23">
        <v>263942.38400000002</v>
      </c>
      <c r="P28" s="23">
        <v>262837.72399999999</v>
      </c>
      <c r="Q28" s="23">
        <v>261449.04399999999</v>
      </c>
      <c r="R28" s="23">
        <v>259713.86199999999</v>
      </c>
      <c r="S28" s="23">
        <v>257963.4</v>
      </c>
      <c r="T28" s="23">
        <v>256637.53099999999</v>
      </c>
      <c r="U28" s="23">
        <v>255807.08100000001</v>
      </c>
      <c r="V28" s="23">
        <v>255295.71799999999</v>
      </c>
      <c r="W28" s="23">
        <v>254787.98499999999</v>
      </c>
      <c r="X28" s="23">
        <v>254134.36199999999</v>
      </c>
      <c r="Y28" s="23">
        <v>253349.13500000001</v>
      </c>
    </row>
    <row r="29" spans="2:25" x14ac:dyDescent="0.4">
      <c r="B29" s="25" t="s">
        <v>44</v>
      </c>
      <c r="C29" s="19">
        <v>12</v>
      </c>
      <c r="D29" s="19" t="s">
        <v>17</v>
      </c>
      <c r="E29" s="21" t="s">
        <v>42</v>
      </c>
      <c r="F29" s="21">
        <v>1517</v>
      </c>
      <c r="G29" s="22" t="s">
        <v>43</v>
      </c>
      <c r="H29" s="21">
        <v>1802</v>
      </c>
      <c r="I29" s="23">
        <v>1909544.9939999999</v>
      </c>
      <c r="J29" s="23">
        <v>1924267.8359999999</v>
      </c>
      <c r="K29" s="23">
        <v>1919645.2779999999</v>
      </c>
      <c r="L29" s="23">
        <v>1901498.4509999999</v>
      </c>
      <c r="M29" s="23">
        <v>1880386.548</v>
      </c>
      <c r="N29" s="23">
        <v>1865808.1140000001</v>
      </c>
      <c r="O29" s="23">
        <v>1853794.49</v>
      </c>
      <c r="P29" s="23">
        <v>1839218.1470000001</v>
      </c>
      <c r="Q29" s="23">
        <v>1819593.219</v>
      </c>
      <c r="R29" s="23">
        <v>1795328.5349999999</v>
      </c>
      <c r="S29" s="23">
        <v>1768378.372</v>
      </c>
      <c r="T29" s="23">
        <v>1740825.594</v>
      </c>
      <c r="U29" s="23">
        <v>1714031.2450000001</v>
      </c>
      <c r="V29" s="23">
        <v>1686432.898</v>
      </c>
      <c r="W29" s="23">
        <v>1657641.2919999999</v>
      </c>
      <c r="X29" s="23">
        <v>1626811.83</v>
      </c>
      <c r="Y29" s="23">
        <v>1594236.372</v>
      </c>
    </row>
    <row r="30" spans="2:25" x14ac:dyDescent="0.4">
      <c r="B30" s="26" t="s">
        <v>45</v>
      </c>
      <c r="C30" s="19">
        <v>13</v>
      </c>
      <c r="D30" s="19" t="s">
        <v>17</v>
      </c>
      <c r="E30" s="21" t="s">
        <v>42</v>
      </c>
      <c r="F30" s="21">
        <v>1502</v>
      </c>
      <c r="G30" s="22" t="s">
        <v>43</v>
      </c>
      <c r="H30" s="21">
        <v>1517</v>
      </c>
      <c r="I30" s="23">
        <v>713992.15300000005</v>
      </c>
      <c r="J30" s="23">
        <v>708116.13399999996</v>
      </c>
      <c r="K30" s="23">
        <v>689322.85100000002</v>
      </c>
      <c r="L30" s="23">
        <v>659951.81099999999</v>
      </c>
      <c r="M30" s="23">
        <v>631270.46499999997</v>
      </c>
      <c r="N30" s="23">
        <v>613088.34100000001</v>
      </c>
      <c r="O30" s="23">
        <v>601464.65</v>
      </c>
      <c r="P30" s="23">
        <v>590330.245</v>
      </c>
      <c r="Q30" s="23">
        <v>576381.77899999998</v>
      </c>
      <c r="R30" s="23">
        <v>559392.51100000006</v>
      </c>
      <c r="S30" s="23">
        <v>542022.14500000002</v>
      </c>
      <c r="T30" s="23">
        <v>526474.48600000003</v>
      </c>
      <c r="U30" s="23">
        <v>513358.72399999999</v>
      </c>
      <c r="V30" s="23">
        <v>501518.13299999997</v>
      </c>
      <c r="W30" s="23">
        <v>489395.42300000001</v>
      </c>
      <c r="X30" s="23">
        <v>476349.81900000002</v>
      </c>
      <c r="Y30" s="23">
        <v>462813.99300000002</v>
      </c>
    </row>
    <row r="31" spans="2:25" x14ac:dyDescent="0.4">
      <c r="B31" s="26" t="s">
        <v>46</v>
      </c>
      <c r="C31" s="19">
        <v>14</v>
      </c>
      <c r="D31" s="19" t="s">
        <v>17</v>
      </c>
      <c r="E31" s="21" t="s">
        <v>42</v>
      </c>
      <c r="F31" s="21">
        <v>1501</v>
      </c>
      <c r="G31" s="22" t="s">
        <v>43</v>
      </c>
      <c r="H31" s="21">
        <v>1517</v>
      </c>
      <c r="I31" s="23">
        <v>1195552.841</v>
      </c>
      <c r="J31" s="23">
        <v>1216151.702</v>
      </c>
      <c r="K31" s="23">
        <v>1230322.4269999999</v>
      </c>
      <c r="L31" s="23">
        <v>1241546.6399999999</v>
      </c>
      <c r="M31" s="23">
        <v>1249116.0830000001</v>
      </c>
      <c r="N31" s="23">
        <v>1252719.773</v>
      </c>
      <c r="O31" s="23">
        <v>1252329.8400000001</v>
      </c>
      <c r="P31" s="23">
        <v>1248887.902</v>
      </c>
      <c r="Q31" s="23">
        <v>1243211.44</v>
      </c>
      <c r="R31" s="23">
        <v>1235936.024</v>
      </c>
      <c r="S31" s="23">
        <v>1226356.227</v>
      </c>
      <c r="T31" s="23">
        <v>1214351.108</v>
      </c>
      <c r="U31" s="23">
        <v>1200672.5209999999</v>
      </c>
      <c r="V31" s="23">
        <v>1184914.7649999999</v>
      </c>
      <c r="W31" s="23">
        <v>1168245.8689999999</v>
      </c>
      <c r="X31" s="23">
        <v>1150462.0109999999</v>
      </c>
      <c r="Y31" s="23">
        <v>1131422.379</v>
      </c>
    </row>
    <row r="32" spans="2:25" x14ac:dyDescent="0.4">
      <c r="B32" s="25" t="s">
        <v>47</v>
      </c>
      <c r="C32" s="19">
        <v>15</v>
      </c>
      <c r="D32" s="19" t="s">
        <v>17</v>
      </c>
      <c r="E32" s="21" t="s">
        <v>42</v>
      </c>
      <c r="F32" s="21">
        <v>1500</v>
      </c>
      <c r="G32" s="22" t="s">
        <v>43</v>
      </c>
      <c r="H32" s="21">
        <v>1802</v>
      </c>
      <c r="I32" s="23">
        <v>404481.386</v>
      </c>
      <c r="J32" s="23">
        <v>445126.28100000002</v>
      </c>
      <c r="K32" s="23">
        <v>483566.51</v>
      </c>
      <c r="L32" s="23">
        <v>519013.44699999999</v>
      </c>
      <c r="M32" s="23">
        <v>551916.81000000006</v>
      </c>
      <c r="N32" s="23">
        <v>582320.43599999999</v>
      </c>
      <c r="O32" s="23">
        <v>609657.33900000004</v>
      </c>
      <c r="P32" s="23">
        <v>633465.48300000001</v>
      </c>
      <c r="Q32" s="23">
        <v>653623.23899999994</v>
      </c>
      <c r="R32" s="23">
        <v>670167.18900000001</v>
      </c>
      <c r="S32" s="23">
        <v>683380.83</v>
      </c>
      <c r="T32" s="23">
        <v>693385.446</v>
      </c>
      <c r="U32" s="23">
        <v>700310.33499999996</v>
      </c>
      <c r="V32" s="23">
        <v>704102.79</v>
      </c>
      <c r="W32" s="23">
        <v>704920.98800000001</v>
      </c>
      <c r="X32" s="23">
        <v>703034.78</v>
      </c>
      <c r="Y32" s="23">
        <v>698751.55799999996</v>
      </c>
    </row>
    <row r="33" spans="2:25" x14ac:dyDescent="0.4">
      <c r="B33" s="25" t="s">
        <v>48</v>
      </c>
      <c r="C33" s="19">
        <v>16</v>
      </c>
      <c r="D33" s="19" t="s">
        <v>17</v>
      </c>
      <c r="E33" s="21" t="s">
        <v>19</v>
      </c>
      <c r="F33" s="21">
        <v>1518</v>
      </c>
      <c r="G33" s="22" t="s">
        <v>43</v>
      </c>
      <c r="H33" s="21">
        <v>1802</v>
      </c>
      <c r="I33" s="23">
        <v>954.94899999999996</v>
      </c>
      <c r="J33" s="23">
        <v>961.21199999999999</v>
      </c>
      <c r="K33" s="23">
        <v>973.76800000000003</v>
      </c>
      <c r="L33" s="23">
        <v>996.55799999999999</v>
      </c>
      <c r="M33" s="23">
        <v>1014.021</v>
      </c>
      <c r="N33" s="23">
        <v>1025.654</v>
      </c>
      <c r="O33" s="23">
        <v>1027.8320000000001</v>
      </c>
      <c r="P33" s="23">
        <v>1023.529</v>
      </c>
      <c r="Q33" s="23">
        <v>1019.783</v>
      </c>
      <c r="R33" s="23">
        <v>1019.403</v>
      </c>
      <c r="S33" s="23">
        <v>1019.197</v>
      </c>
      <c r="T33" s="23">
        <v>1015.609</v>
      </c>
      <c r="U33" s="23">
        <v>1007.454</v>
      </c>
      <c r="V33" s="23">
        <v>996.20399999999995</v>
      </c>
      <c r="W33" s="23">
        <v>984.92600000000004</v>
      </c>
      <c r="X33" s="23">
        <v>975.38699999999994</v>
      </c>
      <c r="Y33" s="23">
        <v>967.12699999999995</v>
      </c>
    </row>
    <row r="34" spans="2:25" x14ac:dyDescent="0.4">
      <c r="B34" s="24" t="s">
        <v>49</v>
      </c>
      <c r="C34" s="19">
        <v>17</v>
      </c>
      <c r="D34" s="19" t="s">
        <v>17</v>
      </c>
      <c r="E34" s="21" t="s">
        <v>50</v>
      </c>
      <c r="F34" s="21">
        <v>1840</v>
      </c>
      <c r="G34" s="22" t="s">
        <v>23</v>
      </c>
      <c r="H34" s="21">
        <v>900</v>
      </c>
      <c r="I34" s="23" t="s">
        <v>24</v>
      </c>
      <c r="J34" s="23" t="s">
        <v>24</v>
      </c>
      <c r="K34" s="23" t="s">
        <v>24</v>
      </c>
      <c r="L34" s="23" t="s">
        <v>24</v>
      </c>
      <c r="M34" s="23" t="s">
        <v>24</v>
      </c>
      <c r="N34" s="23" t="s">
        <v>24</v>
      </c>
      <c r="O34" s="23" t="s">
        <v>24</v>
      </c>
      <c r="P34" s="23" t="s">
        <v>24</v>
      </c>
      <c r="Q34" s="23" t="s">
        <v>24</v>
      </c>
      <c r="R34" s="23" t="s">
        <v>24</v>
      </c>
      <c r="S34" s="23" t="s">
        <v>24</v>
      </c>
      <c r="T34" s="23" t="s">
        <v>24</v>
      </c>
      <c r="U34" s="23" t="s">
        <v>24</v>
      </c>
      <c r="V34" s="23" t="s">
        <v>24</v>
      </c>
      <c r="W34" s="23" t="s">
        <v>24</v>
      </c>
      <c r="X34" s="23" t="s">
        <v>24</v>
      </c>
      <c r="Y34" s="23" t="s">
        <v>24</v>
      </c>
    </row>
    <row r="35" spans="2:25" x14ac:dyDescent="0.4">
      <c r="B35" s="25" t="s">
        <v>51</v>
      </c>
      <c r="C35" s="19">
        <v>18</v>
      </c>
      <c r="D35" s="19" t="s">
        <v>17</v>
      </c>
      <c r="E35" s="21" t="s">
        <v>52</v>
      </c>
      <c r="F35" s="21">
        <v>903</v>
      </c>
      <c r="G35" s="22" t="s">
        <v>53</v>
      </c>
      <c r="H35" s="21">
        <v>1840</v>
      </c>
      <c r="I35" s="23">
        <v>679094.7</v>
      </c>
      <c r="J35" s="23">
        <v>747037.853</v>
      </c>
      <c r="K35" s="23">
        <v>810227.72400000005</v>
      </c>
      <c r="L35" s="23">
        <v>868296.96600000001</v>
      </c>
      <c r="M35" s="23">
        <v>925958.16099999996</v>
      </c>
      <c r="N35" s="23">
        <v>982219.23600000003</v>
      </c>
      <c r="O35" s="23">
        <v>1034153.552</v>
      </c>
      <c r="P35" s="23">
        <v>1079872.9310000001</v>
      </c>
      <c r="Q35" s="23">
        <v>1118874.3160000001</v>
      </c>
      <c r="R35" s="23">
        <v>1152044.0360000001</v>
      </c>
      <c r="S35" s="23">
        <v>1180213.7379999999</v>
      </c>
      <c r="T35" s="23">
        <v>1203518.3759999999</v>
      </c>
      <c r="U35" s="23">
        <v>1221754.5379999999</v>
      </c>
      <c r="V35" s="23">
        <v>1234179.8659999999</v>
      </c>
      <c r="W35" s="23">
        <v>1241097.763</v>
      </c>
      <c r="X35" s="23">
        <v>1242991.595</v>
      </c>
      <c r="Y35" s="23">
        <v>1240559.2080000001</v>
      </c>
    </row>
    <row r="36" spans="2:25" x14ac:dyDescent="0.4">
      <c r="B36" s="25" t="s">
        <v>54</v>
      </c>
      <c r="C36" s="19">
        <v>19</v>
      </c>
      <c r="D36" s="19" t="s">
        <v>17</v>
      </c>
      <c r="E36" s="21" t="s">
        <v>55</v>
      </c>
      <c r="F36" s="21">
        <v>935</v>
      </c>
      <c r="G36" s="22" t="s">
        <v>53</v>
      </c>
      <c r="H36" s="21">
        <v>1840</v>
      </c>
      <c r="I36" s="23">
        <v>1445829.399</v>
      </c>
      <c r="J36" s="23">
        <v>1435346.351</v>
      </c>
      <c r="K36" s="23">
        <v>1410256.0260000001</v>
      </c>
      <c r="L36" s="23">
        <v>1375938.902</v>
      </c>
      <c r="M36" s="23">
        <v>1337312.848</v>
      </c>
      <c r="N36" s="23">
        <v>1302842.669</v>
      </c>
      <c r="O36" s="23">
        <v>1270857.351</v>
      </c>
      <c r="P36" s="23">
        <v>1238621.1070000001</v>
      </c>
      <c r="Q36" s="23">
        <v>1204911.125</v>
      </c>
      <c r="R36" s="23">
        <v>1169407.584</v>
      </c>
      <c r="S36" s="23">
        <v>1133045.7379999999</v>
      </c>
      <c r="T36" s="23">
        <v>1097249.9569999999</v>
      </c>
      <c r="U36" s="23">
        <v>1063501.1580000001</v>
      </c>
      <c r="V36" s="23">
        <v>1031174.664</v>
      </c>
      <c r="W36" s="23">
        <v>1000111.276</v>
      </c>
      <c r="X36" s="23">
        <v>969521.95700000005</v>
      </c>
      <c r="Y36" s="23">
        <v>939216.65300000005</v>
      </c>
    </row>
    <row r="37" spans="2:25" x14ac:dyDescent="0.4">
      <c r="B37" s="25" t="s">
        <v>56</v>
      </c>
      <c r="C37" s="19">
        <v>20</v>
      </c>
      <c r="D37" s="19" t="s">
        <v>17</v>
      </c>
      <c r="E37" s="21" t="s">
        <v>57</v>
      </c>
      <c r="F37" s="21">
        <v>908</v>
      </c>
      <c r="G37" s="22" t="s">
        <v>53</v>
      </c>
      <c r="H37" s="21">
        <v>1840</v>
      </c>
      <c r="I37" s="23">
        <v>157965.37</v>
      </c>
      <c r="J37" s="23">
        <v>157233.94899999999</v>
      </c>
      <c r="K37" s="23">
        <v>151968.46400000001</v>
      </c>
      <c r="L37" s="23">
        <v>145270.33600000001</v>
      </c>
      <c r="M37" s="23">
        <v>140377.71400000001</v>
      </c>
      <c r="N37" s="23">
        <v>138390.79699999999</v>
      </c>
      <c r="O37" s="23">
        <v>138180.83300000001</v>
      </c>
      <c r="P37" s="23">
        <v>137899.511</v>
      </c>
      <c r="Q37" s="23">
        <v>136206.24799999999</v>
      </c>
      <c r="R37" s="23">
        <v>133211.834</v>
      </c>
      <c r="S37" s="23">
        <v>130087.198</v>
      </c>
      <c r="T37" s="23">
        <v>127927.774</v>
      </c>
      <c r="U37" s="23">
        <v>126905.239</v>
      </c>
      <c r="V37" s="23">
        <v>126367.89599999999</v>
      </c>
      <c r="W37" s="23">
        <v>125525.83</v>
      </c>
      <c r="X37" s="23">
        <v>124013.807</v>
      </c>
      <c r="Y37" s="23">
        <v>122132.948</v>
      </c>
    </row>
    <row r="38" spans="2:25" x14ac:dyDescent="0.4">
      <c r="B38" s="25" t="s">
        <v>58</v>
      </c>
      <c r="C38" s="19">
        <v>21</v>
      </c>
      <c r="D38" s="19" t="s">
        <v>17</v>
      </c>
      <c r="E38" s="21" t="s">
        <v>59</v>
      </c>
      <c r="F38" s="21">
        <v>904</v>
      </c>
      <c r="G38" s="22" t="s">
        <v>53</v>
      </c>
      <c r="H38" s="21">
        <v>1840</v>
      </c>
      <c r="I38" s="23">
        <v>209798.45199999999</v>
      </c>
      <c r="J38" s="23">
        <v>205873.606</v>
      </c>
      <c r="K38" s="23">
        <v>201681.63099999999</v>
      </c>
      <c r="L38" s="23">
        <v>196018.69399999999</v>
      </c>
      <c r="M38" s="23">
        <v>189326.76800000001</v>
      </c>
      <c r="N38" s="23">
        <v>182632.87400000001</v>
      </c>
      <c r="O38" s="23">
        <v>176440.47700000001</v>
      </c>
      <c r="P38" s="23">
        <v>170616.823</v>
      </c>
      <c r="Q38" s="23">
        <v>165099.39499999999</v>
      </c>
      <c r="R38" s="23">
        <v>159706.739</v>
      </c>
      <c r="S38" s="23">
        <v>154282.77900000001</v>
      </c>
      <c r="T38" s="23">
        <v>149040.21900000001</v>
      </c>
      <c r="U38" s="23">
        <v>144100.02900000001</v>
      </c>
      <c r="V38" s="23">
        <v>139479.65299999999</v>
      </c>
      <c r="W38" s="23">
        <v>135136.68100000001</v>
      </c>
      <c r="X38" s="23">
        <v>130971.34600000001</v>
      </c>
      <c r="Y38" s="23">
        <v>126944.882</v>
      </c>
    </row>
    <row r="39" spans="2:25" x14ac:dyDescent="0.4">
      <c r="B39" s="25" t="s">
        <v>60</v>
      </c>
      <c r="C39" s="19">
        <v>22</v>
      </c>
      <c r="D39" s="19" t="s">
        <v>17</v>
      </c>
      <c r="E39" s="21" t="s">
        <v>61</v>
      </c>
      <c r="F39" s="21">
        <v>905</v>
      </c>
      <c r="G39" s="22" t="s">
        <v>53</v>
      </c>
      <c r="H39" s="21">
        <v>1840</v>
      </c>
      <c r="I39" s="23">
        <v>90024.841</v>
      </c>
      <c r="J39" s="23">
        <v>89984.846000000005</v>
      </c>
      <c r="K39" s="23">
        <v>90037.491999999998</v>
      </c>
      <c r="L39" s="23">
        <v>91169.983999999997</v>
      </c>
      <c r="M39" s="23">
        <v>92509.153999999995</v>
      </c>
      <c r="N39" s="23">
        <v>93142.664999999994</v>
      </c>
      <c r="O39" s="23">
        <v>93366.441999999995</v>
      </c>
      <c r="P39" s="23">
        <v>93746.267999999996</v>
      </c>
      <c r="Q39" s="23">
        <v>94494.259000000005</v>
      </c>
      <c r="R39" s="23">
        <v>95540.593999999997</v>
      </c>
      <c r="S39" s="23">
        <v>96646.104999999996</v>
      </c>
      <c r="T39" s="23">
        <v>97542.555999999997</v>
      </c>
      <c r="U39" s="23">
        <v>98187.332999999999</v>
      </c>
      <c r="V39" s="23">
        <v>98792.932000000001</v>
      </c>
      <c r="W39" s="23">
        <v>99530.510999999999</v>
      </c>
      <c r="X39" s="23">
        <v>100459.879</v>
      </c>
      <c r="Y39" s="23">
        <v>101435.38400000001</v>
      </c>
    </row>
    <row r="40" spans="2:25" x14ac:dyDescent="0.4">
      <c r="B40" s="25" t="s">
        <v>62</v>
      </c>
      <c r="C40" s="19">
        <v>23</v>
      </c>
      <c r="D40" s="19" t="s">
        <v>17</v>
      </c>
      <c r="E40" s="21" t="s">
        <v>63</v>
      </c>
      <c r="F40" s="21">
        <v>909</v>
      </c>
      <c r="G40" s="22" t="s">
        <v>53</v>
      </c>
      <c r="H40" s="21">
        <v>1840</v>
      </c>
      <c r="I40" s="23">
        <v>13131.843999999999</v>
      </c>
      <c r="J40" s="23">
        <v>13765.019</v>
      </c>
      <c r="K40" s="23">
        <v>14166.406000000001</v>
      </c>
      <c r="L40" s="23">
        <v>14486.575999999999</v>
      </c>
      <c r="M40" s="23">
        <v>14735.963</v>
      </c>
      <c r="N40" s="23">
        <v>15054.203</v>
      </c>
      <c r="O40" s="23">
        <v>15423.39</v>
      </c>
      <c r="P40" s="23">
        <v>15788.243</v>
      </c>
      <c r="Q40" s="23">
        <v>16099.941999999999</v>
      </c>
      <c r="R40" s="23">
        <v>16318.201999999999</v>
      </c>
      <c r="S40" s="23">
        <v>16466.241000000002</v>
      </c>
      <c r="T40" s="23">
        <v>16585.297999999999</v>
      </c>
      <c r="U40" s="23">
        <v>16707.817999999999</v>
      </c>
      <c r="V40" s="23">
        <v>16832.598999999998</v>
      </c>
      <c r="W40" s="23">
        <v>16933.13</v>
      </c>
      <c r="X40" s="23">
        <v>16997.775000000001</v>
      </c>
      <c r="Y40" s="23">
        <v>17015.116999999998</v>
      </c>
    </row>
    <row r="41" spans="2:25" x14ac:dyDescent="0.4">
      <c r="B41" s="24" t="s">
        <v>64</v>
      </c>
      <c r="C41" s="19">
        <v>24</v>
      </c>
      <c r="D41" s="19" t="s">
        <v>17</v>
      </c>
      <c r="E41" s="21" t="s">
        <v>65</v>
      </c>
      <c r="F41" s="21">
        <v>1828</v>
      </c>
      <c r="G41" s="22" t="s">
        <v>23</v>
      </c>
      <c r="H41" s="21">
        <v>900</v>
      </c>
      <c r="I41" s="23" t="s">
        <v>24</v>
      </c>
      <c r="J41" s="23" t="s">
        <v>24</v>
      </c>
      <c r="K41" s="23" t="s">
        <v>24</v>
      </c>
      <c r="L41" s="23" t="s">
        <v>24</v>
      </c>
      <c r="M41" s="23" t="s">
        <v>24</v>
      </c>
      <c r="N41" s="23" t="s">
        <v>24</v>
      </c>
      <c r="O41" s="23" t="s">
        <v>24</v>
      </c>
      <c r="P41" s="23" t="s">
        <v>24</v>
      </c>
      <c r="Q41" s="23" t="s">
        <v>24</v>
      </c>
      <c r="R41" s="23" t="s">
        <v>24</v>
      </c>
      <c r="S41" s="23" t="s">
        <v>24</v>
      </c>
      <c r="T41" s="23" t="s">
        <v>24</v>
      </c>
      <c r="U41" s="23" t="s">
        <v>24</v>
      </c>
      <c r="V41" s="23" t="s">
        <v>24</v>
      </c>
      <c r="W41" s="23" t="s">
        <v>24</v>
      </c>
      <c r="X41" s="23" t="s">
        <v>24</v>
      </c>
      <c r="Y41" s="23" t="s">
        <v>24</v>
      </c>
    </row>
    <row r="42" spans="2:25" x14ac:dyDescent="0.4">
      <c r="B42" s="27" t="s">
        <v>66</v>
      </c>
      <c r="C42" s="19">
        <v>25</v>
      </c>
      <c r="D42" s="19" t="s">
        <v>17</v>
      </c>
      <c r="E42" s="21" t="s">
        <v>19</v>
      </c>
      <c r="F42" s="21">
        <v>947</v>
      </c>
      <c r="G42" s="22" t="s">
        <v>67</v>
      </c>
      <c r="H42" s="21">
        <v>1828</v>
      </c>
      <c r="I42" s="23">
        <v>577829.39300000004</v>
      </c>
      <c r="J42" s="23">
        <v>638316.277</v>
      </c>
      <c r="K42" s="23">
        <v>696743.22900000005</v>
      </c>
      <c r="L42" s="23">
        <v>753465.25399999996</v>
      </c>
      <c r="M42" s="23">
        <v>809331.43900000001</v>
      </c>
      <c r="N42" s="23">
        <v>862324.41599999997</v>
      </c>
      <c r="O42" s="23">
        <v>910453.522</v>
      </c>
      <c r="P42" s="23">
        <v>953284.14099999995</v>
      </c>
      <c r="Q42" s="23">
        <v>990856.71299999999</v>
      </c>
      <c r="R42" s="23">
        <v>1023571.411</v>
      </c>
      <c r="S42" s="23">
        <v>1051667.548</v>
      </c>
      <c r="T42" s="23">
        <v>1074917.0959999999</v>
      </c>
      <c r="U42" s="23">
        <v>1093238.6810000001</v>
      </c>
      <c r="V42" s="23">
        <v>1106126.7169999999</v>
      </c>
      <c r="W42" s="23">
        <v>1114022.432</v>
      </c>
      <c r="X42" s="23">
        <v>1117352.5020000001</v>
      </c>
      <c r="Y42" s="23">
        <v>1116641.7749999999</v>
      </c>
    </row>
    <row r="43" spans="2:25" x14ac:dyDescent="0.4">
      <c r="B43" s="28" t="s">
        <v>68</v>
      </c>
      <c r="C43" s="19">
        <v>26</v>
      </c>
      <c r="D43" s="19" t="s">
        <v>17</v>
      </c>
      <c r="E43" s="21" t="s">
        <v>19</v>
      </c>
      <c r="F43" s="21">
        <v>910</v>
      </c>
      <c r="G43" s="22" t="s">
        <v>69</v>
      </c>
      <c r="H43" s="21">
        <v>947</v>
      </c>
      <c r="I43" s="23">
        <v>235713.54800000001</v>
      </c>
      <c r="J43" s="23">
        <v>257394.451</v>
      </c>
      <c r="K43" s="23">
        <v>278387.78700000001</v>
      </c>
      <c r="L43" s="23">
        <v>298599.55599999998</v>
      </c>
      <c r="M43" s="23">
        <v>317749.45500000002</v>
      </c>
      <c r="N43" s="23">
        <v>335022.67599999998</v>
      </c>
      <c r="O43" s="23">
        <v>350188.12599999999</v>
      </c>
      <c r="P43" s="23">
        <v>363435.02100000001</v>
      </c>
      <c r="Q43" s="23">
        <v>374971.73800000001</v>
      </c>
      <c r="R43" s="23">
        <v>384672.73100000003</v>
      </c>
      <c r="S43" s="23">
        <v>392463.66</v>
      </c>
      <c r="T43" s="23">
        <v>398359.391</v>
      </c>
      <c r="U43" s="23">
        <v>402456.43599999999</v>
      </c>
      <c r="V43" s="23">
        <v>404865.20799999998</v>
      </c>
      <c r="W43" s="23">
        <v>405706.62300000002</v>
      </c>
      <c r="X43" s="23">
        <v>405196.69500000001</v>
      </c>
      <c r="Y43" s="23">
        <v>403466.55800000002</v>
      </c>
    </row>
    <row r="44" spans="2:25" x14ac:dyDescent="0.4">
      <c r="B44" s="29" t="s">
        <v>70</v>
      </c>
      <c r="C44" s="19">
        <v>27</v>
      </c>
      <c r="D44" s="19" t="s">
        <v>17</v>
      </c>
      <c r="E44" s="21" t="s">
        <v>19</v>
      </c>
      <c r="F44" s="21">
        <v>108</v>
      </c>
      <c r="G44" s="22" t="s">
        <v>71</v>
      </c>
      <c r="H44" s="21">
        <v>910</v>
      </c>
      <c r="I44" s="23">
        <v>6597.7389999999996</v>
      </c>
      <c r="J44" s="23">
        <v>7526.7780000000002</v>
      </c>
      <c r="K44" s="23">
        <v>8353.027</v>
      </c>
      <c r="L44" s="23">
        <v>9088.36</v>
      </c>
      <c r="M44" s="23">
        <v>9835.3700000000008</v>
      </c>
      <c r="N44" s="23">
        <v>10613.766</v>
      </c>
      <c r="O44" s="23">
        <v>11406.553</v>
      </c>
      <c r="P44" s="23">
        <v>12161.118</v>
      </c>
      <c r="Q44" s="23">
        <v>12839.507</v>
      </c>
      <c r="R44" s="23">
        <v>13424.795</v>
      </c>
      <c r="S44" s="23">
        <v>13935.225</v>
      </c>
      <c r="T44" s="23">
        <v>14398.895</v>
      </c>
      <c r="U44" s="23">
        <v>14805.703</v>
      </c>
      <c r="V44" s="23">
        <v>15158.4</v>
      </c>
      <c r="W44" s="23">
        <v>15434.448</v>
      </c>
      <c r="X44" s="23">
        <v>15611.871999999999</v>
      </c>
      <c r="Y44" s="23">
        <v>15705.923000000001</v>
      </c>
    </row>
    <row r="45" spans="2:25" x14ac:dyDescent="0.4">
      <c r="B45" s="29" t="s">
        <v>72</v>
      </c>
      <c r="C45" s="19">
        <v>28</v>
      </c>
      <c r="D45" s="19" t="s">
        <v>17</v>
      </c>
      <c r="E45" s="21" t="s">
        <v>19</v>
      </c>
      <c r="F45" s="21">
        <v>174</v>
      </c>
      <c r="G45" s="22" t="s">
        <v>71</v>
      </c>
      <c r="H45" s="21">
        <v>910</v>
      </c>
      <c r="I45" s="23">
        <v>428.90600000000001</v>
      </c>
      <c r="J45" s="23">
        <v>461.84199999999998</v>
      </c>
      <c r="K45" s="23">
        <v>490.16899999999998</v>
      </c>
      <c r="L45" s="23">
        <v>514.09199999999998</v>
      </c>
      <c r="M45" s="23">
        <v>537.44200000000001</v>
      </c>
      <c r="N45" s="23">
        <v>560.31899999999996</v>
      </c>
      <c r="O45" s="23">
        <v>581.30600000000004</v>
      </c>
      <c r="P45" s="23">
        <v>598.50199999999995</v>
      </c>
      <c r="Q45" s="23">
        <v>611.97699999999998</v>
      </c>
      <c r="R45" s="23">
        <v>621.41300000000001</v>
      </c>
      <c r="S45" s="23">
        <v>628.23199999999997</v>
      </c>
      <c r="T45" s="23">
        <v>632.62800000000004</v>
      </c>
      <c r="U45" s="23">
        <v>633.63099999999997</v>
      </c>
      <c r="V45" s="23">
        <v>631.774</v>
      </c>
      <c r="W45" s="23">
        <v>626.178</v>
      </c>
      <c r="X45" s="23">
        <v>617.84299999999996</v>
      </c>
      <c r="Y45" s="23">
        <v>607.59</v>
      </c>
    </row>
    <row r="46" spans="2:25" x14ac:dyDescent="0.4">
      <c r="B46" s="29" t="s">
        <v>73</v>
      </c>
      <c r="C46" s="19">
        <v>29</v>
      </c>
      <c r="D46" s="19" t="s">
        <v>17</v>
      </c>
      <c r="E46" s="21" t="s">
        <v>19</v>
      </c>
      <c r="F46" s="21">
        <v>262</v>
      </c>
      <c r="G46" s="22" t="s">
        <v>71</v>
      </c>
      <c r="H46" s="21">
        <v>910</v>
      </c>
      <c r="I46" s="23">
        <v>376.43</v>
      </c>
      <c r="J46" s="23">
        <v>380.22300000000001</v>
      </c>
      <c r="K46" s="23">
        <v>382.66300000000001</v>
      </c>
      <c r="L46" s="23">
        <v>373.11900000000003</v>
      </c>
      <c r="M46" s="23">
        <v>361.82600000000002</v>
      </c>
      <c r="N46" s="23">
        <v>353.24400000000003</v>
      </c>
      <c r="O46" s="23">
        <v>348.91300000000001</v>
      </c>
      <c r="P46" s="23">
        <v>346.38</v>
      </c>
      <c r="Q46" s="23">
        <v>342.37200000000001</v>
      </c>
      <c r="R46" s="23">
        <v>335.08800000000002</v>
      </c>
      <c r="S46" s="23">
        <v>324.70299999999997</v>
      </c>
      <c r="T46" s="23">
        <v>314.25</v>
      </c>
      <c r="U46" s="23">
        <v>306.173</v>
      </c>
      <c r="V46" s="23">
        <v>300.15199999999999</v>
      </c>
      <c r="W46" s="23">
        <v>294.85300000000001</v>
      </c>
      <c r="X46" s="23">
        <v>288.94600000000003</v>
      </c>
      <c r="Y46" s="23">
        <v>281.89</v>
      </c>
    </row>
    <row r="47" spans="2:25" x14ac:dyDescent="0.4">
      <c r="B47" s="29" t="s">
        <v>74</v>
      </c>
      <c r="C47" s="19">
        <v>30</v>
      </c>
      <c r="D47" s="19" t="s">
        <v>17</v>
      </c>
      <c r="E47" s="21" t="s">
        <v>19</v>
      </c>
      <c r="F47" s="21">
        <v>232</v>
      </c>
      <c r="G47" s="22" t="s">
        <v>71</v>
      </c>
      <c r="H47" s="21">
        <v>910</v>
      </c>
      <c r="I47" s="23">
        <v>1832.395</v>
      </c>
      <c r="J47" s="23">
        <v>1940.0920000000001</v>
      </c>
      <c r="K47" s="23">
        <v>1981.713</v>
      </c>
      <c r="L47" s="23">
        <v>2076.4580000000001</v>
      </c>
      <c r="M47" s="23">
        <v>2188.2220000000002</v>
      </c>
      <c r="N47" s="23">
        <v>2306.9740000000002</v>
      </c>
      <c r="O47" s="23">
        <v>2394.4490000000001</v>
      </c>
      <c r="P47" s="23">
        <v>2440.8670000000002</v>
      </c>
      <c r="Q47" s="23">
        <v>2462.924</v>
      </c>
      <c r="R47" s="23">
        <v>2479.4180000000001</v>
      </c>
      <c r="S47" s="23">
        <v>2499.665</v>
      </c>
      <c r="T47" s="23">
        <v>2512.6080000000002</v>
      </c>
      <c r="U47" s="23">
        <v>2504.6709999999998</v>
      </c>
      <c r="V47" s="23">
        <v>2473.3290000000002</v>
      </c>
      <c r="W47" s="23">
        <v>2425.9789999999998</v>
      </c>
      <c r="X47" s="23">
        <v>2375.3739999999998</v>
      </c>
      <c r="Y47" s="23">
        <v>2324.752</v>
      </c>
    </row>
    <row r="48" spans="2:25" x14ac:dyDescent="0.4">
      <c r="B48" s="29" t="s">
        <v>75</v>
      </c>
      <c r="C48" s="19">
        <v>31</v>
      </c>
      <c r="D48" s="19" t="s">
        <v>17</v>
      </c>
      <c r="E48" s="21" t="s">
        <v>19</v>
      </c>
      <c r="F48" s="21">
        <v>231</v>
      </c>
      <c r="G48" s="22" t="s">
        <v>71</v>
      </c>
      <c r="H48" s="21">
        <v>910</v>
      </c>
      <c r="I48" s="23">
        <v>58866.542000000001</v>
      </c>
      <c r="J48" s="23">
        <v>63312.629000000001</v>
      </c>
      <c r="K48" s="23">
        <v>67684.262000000002</v>
      </c>
      <c r="L48" s="23">
        <v>71195.13</v>
      </c>
      <c r="M48" s="23">
        <v>73697.178</v>
      </c>
      <c r="N48" s="23">
        <v>75480.741999999998</v>
      </c>
      <c r="O48" s="23">
        <v>76781.399999999994</v>
      </c>
      <c r="P48" s="23">
        <v>77738.129000000001</v>
      </c>
      <c r="Q48" s="23">
        <v>78224.409</v>
      </c>
      <c r="R48" s="23">
        <v>78136.657000000007</v>
      </c>
      <c r="S48" s="23">
        <v>77573.648000000001</v>
      </c>
      <c r="T48" s="23">
        <v>76553.644</v>
      </c>
      <c r="U48" s="23">
        <v>75322.085999999996</v>
      </c>
      <c r="V48" s="23">
        <v>73901.061000000002</v>
      </c>
      <c r="W48" s="23">
        <v>72275.45</v>
      </c>
      <c r="X48" s="23">
        <v>70600.653000000006</v>
      </c>
      <c r="Y48" s="23">
        <v>68849.942999999999</v>
      </c>
    </row>
    <row r="49" spans="2:25" x14ac:dyDescent="0.4">
      <c r="B49" s="29" t="s">
        <v>76</v>
      </c>
      <c r="C49" s="19">
        <v>32</v>
      </c>
      <c r="D49" s="19" t="s">
        <v>17</v>
      </c>
      <c r="E49" s="21" t="s">
        <v>19</v>
      </c>
      <c r="F49" s="21">
        <v>404</v>
      </c>
      <c r="G49" s="22" t="s">
        <v>71</v>
      </c>
      <c r="H49" s="21">
        <v>910</v>
      </c>
      <c r="I49" s="23">
        <v>26760.789000000001</v>
      </c>
      <c r="J49" s="23">
        <v>28149.598999999998</v>
      </c>
      <c r="K49" s="23">
        <v>29294.781999999999</v>
      </c>
      <c r="L49" s="23">
        <v>30567.859</v>
      </c>
      <c r="M49" s="23">
        <v>31946.137999999999</v>
      </c>
      <c r="N49" s="23">
        <v>32900.908000000003</v>
      </c>
      <c r="O49" s="23">
        <v>33439.739000000001</v>
      </c>
      <c r="P49" s="23">
        <v>33694.394999999997</v>
      </c>
      <c r="Q49" s="23">
        <v>33822.356</v>
      </c>
      <c r="R49" s="23">
        <v>33843.271000000001</v>
      </c>
      <c r="S49" s="23">
        <v>33691.616999999998</v>
      </c>
      <c r="T49" s="23">
        <v>33311.673000000003</v>
      </c>
      <c r="U49" s="23">
        <v>32746.03</v>
      </c>
      <c r="V49" s="23">
        <v>32054.61</v>
      </c>
      <c r="W49" s="23">
        <v>31333.897000000001</v>
      </c>
      <c r="X49" s="23">
        <v>30611.976999999999</v>
      </c>
      <c r="Y49" s="23">
        <v>29878.198</v>
      </c>
    </row>
    <row r="50" spans="2:25" x14ac:dyDescent="0.4">
      <c r="B50" s="29" t="s">
        <v>77</v>
      </c>
      <c r="C50" s="19">
        <v>33</v>
      </c>
      <c r="D50" s="19" t="s">
        <v>17</v>
      </c>
      <c r="E50" s="21" t="s">
        <v>19</v>
      </c>
      <c r="F50" s="21">
        <v>450</v>
      </c>
      <c r="G50" s="22" t="s">
        <v>71</v>
      </c>
      <c r="H50" s="21">
        <v>910</v>
      </c>
      <c r="I50" s="23">
        <v>14105.865</v>
      </c>
      <c r="J50" s="23">
        <v>15530.968999999999</v>
      </c>
      <c r="K50" s="23">
        <v>17028.508999999998</v>
      </c>
      <c r="L50" s="23">
        <v>18528.857</v>
      </c>
      <c r="M50" s="23">
        <v>19915.413</v>
      </c>
      <c r="N50" s="23">
        <v>21188.255000000001</v>
      </c>
      <c r="O50" s="23">
        <v>22404.316999999999</v>
      </c>
      <c r="P50" s="23">
        <v>23584.838</v>
      </c>
      <c r="Q50" s="23">
        <v>24677.603999999999</v>
      </c>
      <c r="R50" s="23">
        <v>25650.806</v>
      </c>
      <c r="S50" s="23">
        <v>26475.303</v>
      </c>
      <c r="T50" s="23">
        <v>27162.288</v>
      </c>
      <c r="U50" s="23">
        <v>27717.305</v>
      </c>
      <c r="V50" s="23">
        <v>28136.588</v>
      </c>
      <c r="W50" s="23">
        <v>28412.002</v>
      </c>
      <c r="X50" s="23">
        <v>28523.579000000002</v>
      </c>
      <c r="Y50" s="23">
        <v>28488.291000000001</v>
      </c>
    </row>
    <row r="51" spans="2:25" x14ac:dyDescent="0.4">
      <c r="B51" s="29" t="s">
        <v>78</v>
      </c>
      <c r="C51" s="19">
        <v>34</v>
      </c>
      <c r="D51" s="19" t="s">
        <v>17</v>
      </c>
      <c r="E51" s="21" t="s">
        <v>19</v>
      </c>
      <c r="F51" s="21">
        <v>454</v>
      </c>
      <c r="G51" s="22" t="s">
        <v>71</v>
      </c>
      <c r="H51" s="21">
        <v>910</v>
      </c>
      <c r="I51" s="23">
        <v>10400.572</v>
      </c>
      <c r="J51" s="23">
        <v>11412.932000000001</v>
      </c>
      <c r="K51" s="23">
        <v>12357.245000000001</v>
      </c>
      <c r="L51" s="23">
        <v>13366.221</v>
      </c>
      <c r="M51" s="23">
        <v>14400.512000000001</v>
      </c>
      <c r="N51" s="23">
        <v>15281.787</v>
      </c>
      <c r="O51" s="23">
        <v>16010.198</v>
      </c>
      <c r="P51" s="23">
        <v>16654.063999999998</v>
      </c>
      <c r="Q51" s="23">
        <v>17216.384999999998</v>
      </c>
      <c r="R51" s="23">
        <v>17685.023000000001</v>
      </c>
      <c r="S51" s="23">
        <v>18036.282999999999</v>
      </c>
      <c r="T51" s="23">
        <v>18240.807000000001</v>
      </c>
      <c r="U51" s="23">
        <v>18317.981</v>
      </c>
      <c r="V51" s="23">
        <v>18279.702000000001</v>
      </c>
      <c r="W51" s="23">
        <v>18153.77</v>
      </c>
      <c r="X51" s="23">
        <v>17954.884999999998</v>
      </c>
      <c r="Y51" s="23">
        <v>17698.805</v>
      </c>
    </row>
    <row r="52" spans="2:25" x14ac:dyDescent="0.4">
      <c r="B52" s="29" t="s">
        <v>79</v>
      </c>
      <c r="C52" s="19">
        <v>35</v>
      </c>
      <c r="D52" s="19" t="s">
        <v>17</v>
      </c>
      <c r="E52" s="21">
        <v>1</v>
      </c>
      <c r="F52" s="21">
        <v>480</v>
      </c>
      <c r="G52" s="22" t="s">
        <v>71</v>
      </c>
      <c r="H52" s="21">
        <v>910</v>
      </c>
      <c r="I52" s="23">
        <v>308.05</v>
      </c>
      <c r="J52" s="23">
        <v>275.49599999999998</v>
      </c>
      <c r="K52" s="23">
        <v>255.50399999999999</v>
      </c>
      <c r="L52" s="23">
        <v>245.48599999999999</v>
      </c>
      <c r="M52" s="23">
        <v>236.85300000000001</v>
      </c>
      <c r="N52" s="23">
        <v>225.88800000000001</v>
      </c>
      <c r="O52" s="23">
        <v>213.512</v>
      </c>
      <c r="P52" s="23">
        <v>201.40899999999999</v>
      </c>
      <c r="Q52" s="23">
        <v>192.06800000000001</v>
      </c>
      <c r="R52" s="23">
        <v>185.858</v>
      </c>
      <c r="S52" s="23">
        <v>181.113</v>
      </c>
      <c r="T52" s="23">
        <v>176</v>
      </c>
      <c r="U52" s="23">
        <v>169.798</v>
      </c>
      <c r="V52" s="23">
        <v>163.19999999999999</v>
      </c>
      <c r="W52" s="23">
        <v>157.33799999999999</v>
      </c>
      <c r="X52" s="23">
        <v>152.67599999999999</v>
      </c>
      <c r="Y52" s="23">
        <v>148.929</v>
      </c>
    </row>
    <row r="53" spans="2:25" x14ac:dyDescent="0.4">
      <c r="B53" s="29" t="s">
        <v>80</v>
      </c>
      <c r="C53" s="19">
        <v>36</v>
      </c>
      <c r="D53" s="19" t="s">
        <v>17</v>
      </c>
      <c r="E53" s="21" t="s">
        <v>19</v>
      </c>
      <c r="F53" s="21">
        <v>175</v>
      </c>
      <c r="G53" s="22" t="s">
        <v>71</v>
      </c>
      <c r="H53" s="21">
        <v>910</v>
      </c>
      <c r="I53" s="23">
        <v>136.04</v>
      </c>
      <c r="J53" s="23">
        <v>144.32300000000001</v>
      </c>
      <c r="K53" s="23">
        <v>149.84800000000001</v>
      </c>
      <c r="L53" s="23">
        <v>157.29</v>
      </c>
      <c r="M53" s="23">
        <v>165.619</v>
      </c>
      <c r="N53" s="23">
        <v>172.73500000000001</v>
      </c>
      <c r="O53" s="23">
        <v>177.38800000000001</v>
      </c>
      <c r="P53" s="23">
        <v>179.55099999999999</v>
      </c>
      <c r="Q53" s="23">
        <v>180.07400000000001</v>
      </c>
      <c r="R53" s="23">
        <v>179.851</v>
      </c>
      <c r="S53" s="23">
        <v>179.27799999999999</v>
      </c>
      <c r="T53" s="23">
        <v>178.19</v>
      </c>
      <c r="U53" s="23">
        <v>176.31</v>
      </c>
      <c r="V53" s="23">
        <v>173.51900000000001</v>
      </c>
      <c r="W53" s="23">
        <v>170.18600000000001</v>
      </c>
      <c r="X53" s="23">
        <v>166.739</v>
      </c>
      <c r="Y53" s="23">
        <v>163.392</v>
      </c>
    </row>
    <row r="54" spans="2:25" x14ac:dyDescent="0.4">
      <c r="B54" s="29" t="s">
        <v>81</v>
      </c>
      <c r="C54" s="19">
        <v>37</v>
      </c>
      <c r="D54" s="19" t="s">
        <v>17</v>
      </c>
      <c r="E54" s="21" t="s">
        <v>19</v>
      </c>
      <c r="F54" s="21">
        <v>508</v>
      </c>
      <c r="G54" s="22" t="s">
        <v>71</v>
      </c>
      <c r="H54" s="21">
        <v>910</v>
      </c>
      <c r="I54" s="23">
        <v>17313.240000000002</v>
      </c>
      <c r="J54" s="23">
        <v>19379.346000000001</v>
      </c>
      <c r="K54" s="23">
        <v>21496.352999999999</v>
      </c>
      <c r="L54" s="23">
        <v>23613.530999999999</v>
      </c>
      <c r="M54" s="23">
        <v>25646.992999999999</v>
      </c>
      <c r="N54" s="23">
        <v>27493.484</v>
      </c>
      <c r="O54" s="23">
        <v>29147.973000000002</v>
      </c>
      <c r="P54" s="23">
        <v>30621.036</v>
      </c>
      <c r="Q54" s="23">
        <v>31934.011999999999</v>
      </c>
      <c r="R54" s="23">
        <v>33091.968000000001</v>
      </c>
      <c r="S54" s="23">
        <v>34076.266000000003</v>
      </c>
      <c r="T54" s="23">
        <v>34893.483999999997</v>
      </c>
      <c r="U54" s="23">
        <v>35492.355000000003</v>
      </c>
      <c r="V54" s="23">
        <v>35893.737000000001</v>
      </c>
      <c r="W54" s="23">
        <v>36114.410000000003</v>
      </c>
      <c r="X54" s="23">
        <v>36188.858999999997</v>
      </c>
      <c r="Y54" s="23">
        <v>36121.084000000003</v>
      </c>
    </row>
    <row r="55" spans="2:25" x14ac:dyDescent="0.4">
      <c r="B55" s="29" t="s">
        <v>82</v>
      </c>
      <c r="C55" s="19">
        <v>38</v>
      </c>
      <c r="D55" s="19" t="s">
        <v>17</v>
      </c>
      <c r="E55" s="21" t="s">
        <v>19</v>
      </c>
      <c r="F55" s="21">
        <v>638</v>
      </c>
      <c r="G55" s="22" t="s">
        <v>71</v>
      </c>
      <c r="H55" s="21">
        <v>910</v>
      </c>
      <c r="I55" s="23">
        <v>271.25400000000002</v>
      </c>
      <c r="J55" s="23">
        <v>262.23700000000002</v>
      </c>
      <c r="K55" s="23">
        <v>256.30599999999998</v>
      </c>
      <c r="L55" s="23">
        <v>250.709</v>
      </c>
      <c r="M55" s="23">
        <v>246.58500000000001</v>
      </c>
      <c r="N55" s="23">
        <v>241.351</v>
      </c>
      <c r="O55" s="23">
        <v>233.916</v>
      </c>
      <c r="P55" s="23">
        <v>225.02699999999999</v>
      </c>
      <c r="Q55" s="23">
        <v>216.529</v>
      </c>
      <c r="R55" s="23">
        <v>209.00899999999999</v>
      </c>
      <c r="S55" s="23">
        <v>202.09399999999999</v>
      </c>
      <c r="T55" s="23">
        <v>195.19499999999999</v>
      </c>
      <c r="U55" s="23">
        <v>187.935</v>
      </c>
      <c r="V55" s="23">
        <v>180.36500000000001</v>
      </c>
      <c r="W55" s="23">
        <v>172.964</v>
      </c>
      <c r="X55" s="23">
        <v>166.00200000000001</v>
      </c>
      <c r="Y55" s="23">
        <v>159.35599999999999</v>
      </c>
    </row>
    <row r="56" spans="2:25" x14ac:dyDescent="0.4">
      <c r="B56" s="29" t="s">
        <v>83</v>
      </c>
      <c r="C56" s="19">
        <v>39</v>
      </c>
      <c r="D56" s="19" t="s">
        <v>17</v>
      </c>
      <c r="E56" s="21" t="s">
        <v>19</v>
      </c>
      <c r="F56" s="21">
        <v>646</v>
      </c>
      <c r="G56" s="22" t="s">
        <v>71</v>
      </c>
      <c r="H56" s="21">
        <v>910</v>
      </c>
      <c r="I56" s="23">
        <v>6466.8180000000002</v>
      </c>
      <c r="J56" s="23">
        <v>7036.826</v>
      </c>
      <c r="K56" s="23">
        <v>7490.5749999999998</v>
      </c>
      <c r="L56" s="23">
        <v>7901.6679999999997</v>
      </c>
      <c r="M56" s="23">
        <v>8191.8280000000004</v>
      </c>
      <c r="N56" s="23">
        <v>8475.8709999999992</v>
      </c>
      <c r="O56" s="23">
        <v>8716.5139999999992</v>
      </c>
      <c r="P56" s="23">
        <v>8880.8029999999999</v>
      </c>
      <c r="Q56" s="23">
        <v>8941.2929999999997</v>
      </c>
      <c r="R56" s="23">
        <v>8903.3259999999991</v>
      </c>
      <c r="S56" s="23">
        <v>8802.5429999999997</v>
      </c>
      <c r="T56" s="23">
        <v>8660.6610000000001</v>
      </c>
      <c r="U56" s="23">
        <v>8497.31</v>
      </c>
      <c r="V56" s="23">
        <v>8312.3809999999994</v>
      </c>
      <c r="W56" s="23">
        <v>8108.625</v>
      </c>
      <c r="X56" s="23">
        <v>7891.69</v>
      </c>
      <c r="Y56" s="23">
        <v>7674.38</v>
      </c>
    </row>
    <row r="57" spans="2:25" x14ac:dyDescent="0.4">
      <c r="B57" s="29" t="s">
        <v>84</v>
      </c>
      <c r="C57" s="19">
        <v>40</v>
      </c>
      <c r="D57" s="19" t="s">
        <v>17</v>
      </c>
      <c r="E57" s="21" t="s">
        <v>19</v>
      </c>
      <c r="F57" s="21">
        <v>690</v>
      </c>
      <c r="G57" s="22" t="s">
        <v>71</v>
      </c>
      <c r="H57" s="21">
        <v>910</v>
      </c>
      <c r="I57" s="23">
        <v>29.798999999999999</v>
      </c>
      <c r="J57" s="23">
        <v>30.501000000000001</v>
      </c>
      <c r="K57" s="23">
        <v>29.96</v>
      </c>
      <c r="L57" s="23">
        <v>28.835000000000001</v>
      </c>
      <c r="M57" s="23">
        <v>27.77</v>
      </c>
      <c r="N57" s="23">
        <v>27.242999999999999</v>
      </c>
      <c r="O57" s="23">
        <v>26.823</v>
      </c>
      <c r="P57" s="23">
        <v>26.135000000000002</v>
      </c>
      <c r="Q57" s="23">
        <v>25.145</v>
      </c>
      <c r="R57" s="23">
        <v>24.045000000000002</v>
      </c>
      <c r="S57" s="23">
        <v>23.041</v>
      </c>
      <c r="T57" s="23">
        <v>22.198</v>
      </c>
      <c r="U57" s="23">
        <v>21.401</v>
      </c>
      <c r="V57" s="23">
        <v>20.556000000000001</v>
      </c>
      <c r="W57" s="23">
        <v>19.632999999999999</v>
      </c>
      <c r="X57" s="23">
        <v>18.696999999999999</v>
      </c>
      <c r="Y57" s="23">
        <v>17.809999999999999</v>
      </c>
    </row>
    <row r="58" spans="2:25" x14ac:dyDescent="0.4">
      <c r="B58" s="29" t="s">
        <v>85</v>
      </c>
      <c r="C58" s="19">
        <v>41</v>
      </c>
      <c r="D58" s="19" t="s">
        <v>17</v>
      </c>
      <c r="E58" s="21" t="s">
        <v>19</v>
      </c>
      <c r="F58" s="21">
        <v>706</v>
      </c>
      <c r="G58" s="22" t="s">
        <v>71</v>
      </c>
      <c r="H58" s="21">
        <v>910</v>
      </c>
      <c r="I58" s="23">
        <v>9152.9539999999997</v>
      </c>
      <c r="J58" s="23">
        <v>10370.266</v>
      </c>
      <c r="K58" s="23">
        <v>11709.81</v>
      </c>
      <c r="L58" s="23">
        <v>13150.188</v>
      </c>
      <c r="M58" s="23">
        <v>14547.352000000001</v>
      </c>
      <c r="N58" s="23">
        <v>15859.767</v>
      </c>
      <c r="O58" s="23">
        <v>17123.626</v>
      </c>
      <c r="P58" s="23">
        <v>18383.651999999998</v>
      </c>
      <c r="Q58" s="23">
        <v>19632.155999999999</v>
      </c>
      <c r="R58" s="23">
        <v>20810.656999999999</v>
      </c>
      <c r="S58" s="23">
        <v>21855.991999999998</v>
      </c>
      <c r="T58" s="23">
        <v>22759.574000000001</v>
      </c>
      <c r="U58" s="23">
        <v>23574.596000000001</v>
      </c>
      <c r="V58" s="23">
        <v>24307.861000000001</v>
      </c>
      <c r="W58" s="23">
        <v>24942.422999999999</v>
      </c>
      <c r="X58" s="23">
        <v>25442.547999999999</v>
      </c>
      <c r="Y58" s="23">
        <v>25749.947</v>
      </c>
    </row>
    <row r="59" spans="2:25" x14ac:dyDescent="0.4">
      <c r="B59" s="29" t="s">
        <v>86</v>
      </c>
      <c r="C59" s="19">
        <v>42</v>
      </c>
      <c r="D59" s="19" t="s">
        <v>17</v>
      </c>
      <c r="E59" s="21" t="s">
        <v>19</v>
      </c>
      <c r="F59" s="21">
        <v>728</v>
      </c>
      <c r="G59" s="22" t="s">
        <v>71</v>
      </c>
      <c r="H59" s="21">
        <v>910</v>
      </c>
      <c r="I59" s="23">
        <v>5827.5829999999996</v>
      </c>
      <c r="J59" s="23">
        <v>6317.6310000000003</v>
      </c>
      <c r="K59" s="23">
        <v>6785.1490000000003</v>
      </c>
      <c r="L59" s="23">
        <v>7247.9949999999999</v>
      </c>
      <c r="M59" s="23">
        <v>7680.7669999999998</v>
      </c>
      <c r="N59" s="23">
        <v>8061.2709999999997</v>
      </c>
      <c r="O59" s="23">
        <v>8394.7049999999999</v>
      </c>
      <c r="P59" s="23">
        <v>8681.6139999999996</v>
      </c>
      <c r="Q59" s="23">
        <v>8929.232</v>
      </c>
      <c r="R59" s="23">
        <v>9135.0609999999997</v>
      </c>
      <c r="S59" s="23">
        <v>9295.3889999999992</v>
      </c>
      <c r="T59" s="23">
        <v>9410.6659999999993</v>
      </c>
      <c r="U59" s="23">
        <v>9475.6389999999992</v>
      </c>
      <c r="V59" s="23">
        <v>9488.866</v>
      </c>
      <c r="W59" s="23">
        <v>9456.3040000000001</v>
      </c>
      <c r="X59" s="23">
        <v>9389.1380000000008</v>
      </c>
      <c r="Y59" s="23">
        <v>9288.9860000000008</v>
      </c>
    </row>
    <row r="60" spans="2:25" x14ac:dyDescent="0.4">
      <c r="B60" s="29" t="s">
        <v>87</v>
      </c>
      <c r="C60" s="19">
        <v>43</v>
      </c>
      <c r="D60" s="19" t="s">
        <v>17</v>
      </c>
      <c r="E60" s="21" t="s">
        <v>19</v>
      </c>
      <c r="F60" s="21">
        <v>800</v>
      </c>
      <c r="G60" s="22" t="s">
        <v>71</v>
      </c>
      <c r="H60" s="21">
        <v>910</v>
      </c>
      <c r="I60" s="23">
        <v>26305.376</v>
      </c>
      <c r="J60" s="23">
        <v>28771.996999999999</v>
      </c>
      <c r="K60" s="23">
        <v>31005.797999999999</v>
      </c>
      <c r="L60" s="23">
        <v>32876.646000000001</v>
      </c>
      <c r="M60" s="23">
        <v>34419.767999999996</v>
      </c>
      <c r="N60" s="23">
        <v>35775.334999999999</v>
      </c>
      <c r="O60" s="23">
        <v>36766.591</v>
      </c>
      <c r="P60" s="23">
        <v>37436.811000000002</v>
      </c>
      <c r="Q60" s="23">
        <v>37859.550000000003</v>
      </c>
      <c r="R60" s="23">
        <v>38000.71</v>
      </c>
      <c r="S60" s="23">
        <v>37892.413</v>
      </c>
      <c r="T60" s="23">
        <v>37583.353000000003</v>
      </c>
      <c r="U60" s="23">
        <v>37084.792000000001</v>
      </c>
      <c r="V60" s="23">
        <v>36435.834000000003</v>
      </c>
      <c r="W60" s="23">
        <v>35683.919000000002</v>
      </c>
      <c r="X60" s="23">
        <v>34850.31</v>
      </c>
      <c r="Y60" s="23">
        <v>33983.819000000003</v>
      </c>
    </row>
    <row r="61" spans="2:25" x14ac:dyDescent="0.4">
      <c r="B61" s="29" t="s">
        <v>88</v>
      </c>
      <c r="C61" s="19">
        <v>44</v>
      </c>
      <c r="D61" s="19" t="s">
        <v>17</v>
      </c>
      <c r="E61" s="21">
        <v>2</v>
      </c>
      <c r="F61" s="21">
        <v>834</v>
      </c>
      <c r="G61" s="22" t="s">
        <v>71</v>
      </c>
      <c r="H61" s="21">
        <v>910</v>
      </c>
      <c r="I61" s="23">
        <v>32451.358</v>
      </c>
      <c r="J61" s="23">
        <v>36567.491999999998</v>
      </c>
      <c r="K61" s="23">
        <v>40737.084000000003</v>
      </c>
      <c r="L61" s="23">
        <v>45243.1</v>
      </c>
      <c r="M61" s="23">
        <v>49928.739000000001</v>
      </c>
      <c r="N61" s="23">
        <v>54641.997000000003</v>
      </c>
      <c r="O61" s="23">
        <v>59266.877</v>
      </c>
      <c r="P61" s="23">
        <v>63679.366999999998</v>
      </c>
      <c r="Q61" s="23">
        <v>67975.055999999997</v>
      </c>
      <c r="R61" s="23">
        <v>72130.241999999998</v>
      </c>
      <c r="S61" s="23">
        <v>76058.875</v>
      </c>
      <c r="T61" s="23">
        <v>79772.119000000006</v>
      </c>
      <c r="U61" s="23">
        <v>83107.805999999997</v>
      </c>
      <c r="V61" s="23">
        <v>86067.425000000003</v>
      </c>
      <c r="W61" s="23">
        <v>88619.034</v>
      </c>
      <c r="X61" s="23">
        <v>90738.663</v>
      </c>
      <c r="Y61" s="23">
        <v>92515.971999999994</v>
      </c>
    </row>
    <row r="62" spans="2:25" x14ac:dyDescent="0.4">
      <c r="B62" s="29" t="s">
        <v>89</v>
      </c>
      <c r="C62" s="19">
        <v>45</v>
      </c>
      <c r="D62" s="19" t="s">
        <v>17</v>
      </c>
      <c r="E62" s="21" t="s">
        <v>19</v>
      </c>
      <c r="F62" s="21">
        <v>894</v>
      </c>
      <c r="G62" s="22" t="s">
        <v>71</v>
      </c>
      <c r="H62" s="21">
        <v>910</v>
      </c>
      <c r="I62" s="23">
        <v>10213.723</v>
      </c>
      <c r="J62" s="23">
        <v>11328.742</v>
      </c>
      <c r="K62" s="23">
        <v>12513.159</v>
      </c>
      <c r="L62" s="23">
        <v>13755.641</v>
      </c>
      <c r="M62" s="23">
        <v>15101.819</v>
      </c>
      <c r="N62" s="23">
        <v>16386.486000000001</v>
      </c>
      <c r="O62" s="23">
        <v>17591.239000000001</v>
      </c>
      <c r="P62" s="23">
        <v>18742.584999999999</v>
      </c>
      <c r="Q62" s="23">
        <v>19864.785</v>
      </c>
      <c r="R62" s="23">
        <v>20961.807000000001</v>
      </c>
      <c r="S62" s="23">
        <v>22002.948</v>
      </c>
      <c r="T62" s="23">
        <v>22960.214</v>
      </c>
      <c r="U62" s="23">
        <v>23820.874</v>
      </c>
      <c r="V62" s="23">
        <v>24573.793000000001</v>
      </c>
      <c r="W62" s="23">
        <v>25216.142</v>
      </c>
      <c r="X62" s="23">
        <v>25742.402999999998</v>
      </c>
      <c r="Y62" s="23">
        <v>26148.03</v>
      </c>
    </row>
    <row r="63" spans="2:25" x14ac:dyDescent="0.4">
      <c r="B63" s="29" t="s">
        <v>90</v>
      </c>
      <c r="C63" s="19">
        <v>46</v>
      </c>
      <c r="D63" s="19" t="s">
        <v>17</v>
      </c>
      <c r="E63" s="21" t="s">
        <v>19</v>
      </c>
      <c r="F63" s="21">
        <v>716</v>
      </c>
      <c r="G63" s="22" t="s">
        <v>71</v>
      </c>
      <c r="H63" s="21">
        <v>910</v>
      </c>
      <c r="I63" s="23">
        <v>7868.1149999999998</v>
      </c>
      <c r="J63" s="23">
        <v>8194.5300000000007</v>
      </c>
      <c r="K63" s="23">
        <v>8385.8709999999992</v>
      </c>
      <c r="L63" s="23">
        <v>8418.3709999999992</v>
      </c>
      <c r="M63" s="23">
        <v>8673.2610000000004</v>
      </c>
      <c r="N63" s="23">
        <v>8975.2530000000006</v>
      </c>
      <c r="O63" s="23">
        <v>9162.0869999999995</v>
      </c>
      <c r="P63" s="23">
        <v>9158.7379999999994</v>
      </c>
      <c r="Q63" s="23">
        <v>9024.3040000000001</v>
      </c>
      <c r="R63" s="23">
        <v>8863.7260000000006</v>
      </c>
      <c r="S63" s="23">
        <v>8729.0319999999992</v>
      </c>
      <c r="T63" s="23">
        <v>8620.9439999999995</v>
      </c>
      <c r="U63" s="23">
        <v>8494.0400000000009</v>
      </c>
      <c r="V63" s="23">
        <v>8312.0550000000003</v>
      </c>
      <c r="W63" s="23">
        <v>8089.0680000000002</v>
      </c>
      <c r="X63" s="23">
        <v>7863.8410000000003</v>
      </c>
      <c r="Y63" s="23">
        <v>7659.4610000000002</v>
      </c>
    </row>
    <row r="64" spans="2:25" x14ac:dyDescent="0.4">
      <c r="B64" s="28" t="s">
        <v>91</v>
      </c>
      <c r="C64" s="19">
        <v>47</v>
      </c>
      <c r="D64" s="19" t="s">
        <v>17</v>
      </c>
      <c r="E64" s="21" t="s">
        <v>19</v>
      </c>
      <c r="F64" s="21">
        <v>911</v>
      </c>
      <c r="G64" s="22" t="s">
        <v>69</v>
      </c>
      <c r="H64" s="21">
        <v>947</v>
      </c>
      <c r="I64" s="23">
        <v>100108.807</v>
      </c>
      <c r="J64" s="23">
        <v>113448.409</v>
      </c>
      <c r="K64" s="23">
        <v>126391.54399999999</v>
      </c>
      <c r="L64" s="23">
        <v>139141.253</v>
      </c>
      <c r="M64" s="23">
        <v>151896.03</v>
      </c>
      <c r="N64" s="23">
        <v>164245.823</v>
      </c>
      <c r="O64" s="23">
        <v>175577.821</v>
      </c>
      <c r="P64" s="23">
        <v>185695.68700000001</v>
      </c>
      <c r="Q64" s="23">
        <v>194753.86499999999</v>
      </c>
      <c r="R64" s="23">
        <v>202852.296</v>
      </c>
      <c r="S64" s="23">
        <v>210119.4</v>
      </c>
      <c r="T64" s="23">
        <v>216469.11</v>
      </c>
      <c r="U64" s="23">
        <v>221703.473</v>
      </c>
      <c r="V64" s="23">
        <v>225633.185</v>
      </c>
      <c r="W64" s="23">
        <v>228484.37100000001</v>
      </c>
      <c r="X64" s="23">
        <v>230305.19</v>
      </c>
      <c r="Y64" s="23">
        <v>231253.59099999999</v>
      </c>
    </row>
    <row r="65" spans="2:25" x14ac:dyDescent="0.4">
      <c r="B65" s="29" t="s">
        <v>92</v>
      </c>
      <c r="C65" s="19">
        <v>48</v>
      </c>
      <c r="D65" s="19" t="s">
        <v>17</v>
      </c>
      <c r="E65" s="21" t="s">
        <v>19</v>
      </c>
      <c r="F65" s="21">
        <v>24</v>
      </c>
      <c r="G65" s="22" t="s">
        <v>71</v>
      </c>
      <c r="H65" s="21">
        <v>911</v>
      </c>
      <c r="I65" s="23">
        <v>18780.947</v>
      </c>
      <c r="J65" s="23">
        <v>21614.643</v>
      </c>
      <c r="K65" s="23">
        <v>24505</v>
      </c>
      <c r="L65" s="23">
        <v>27557.453000000001</v>
      </c>
      <c r="M65" s="23">
        <v>30862.15</v>
      </c>
      <c r="N65" s="23">
        <v>34295.739000000001</v>
      </c>
      <c r="O65" s="23">
        <v>37703.440999999999</v>
      </c>
      <c r="P65" s="23">
        <v>41047.084999999999</v>
      </c>
      <c r="Q65" s="23">
        <v>44354.046000000002</v>
      </c>
      <c r="R65" s="23">
        <v>47609.659</v>
      </c>
      <c r="S65" s="23">
        <v>50792.661</v>
      </c>
      <c r="T65" s="23">
        <v>53876.131000000001</v>
      </c>
      <c r="U65" s="23">
        <v>56775.493999999999</v>
      </c>
      <c r="V65" s="23">
        <v>59423.587</v>
      </c>
      <c r="W65" s="23">
        <v>61902.48</v>
      </c>
      <c r="X65" s="23">
        <v>64148.894</v>
      </c>
      <c r="Y65" s="23">
        <v>66115.084000000003</v>
      </c>
    </row>
    <row r="66" spans="2:25" x14ac:dyDescent="0.4">
      <c r="B66" s="29" t="s">
        <v>93</v>
      </c>
      <c r="C66" s="19">
        <v>49</v>
      </c>
      <c r="D66" s="19" t="s">
        <v>17</v>
      </c>
      <c r="E66" s="21" t="s">
        <v>19</v>
      </c>
      <c r="F66" s="21">
        <v>120</v>
      </c>
      <c r="G66" s="22" t="s">
        <v>71</v>
      </c>
      <c r="H66" s="21">
        <v>911</v>
      </c>
      <c r="I66" s="23">
        <v>14022.485000000001</v>
      </c>
      <c r="J66" s="23">
        <v>15424.41</v>
      </c>
      <c r="K66" s="23">
        <v>16720.948</v>
      </c>
      <c r="L66" s="23">
        <v>17960.684000000001</v>
      </c>
      <c r="M66" s="23">
        <v>19207.606</v>
      </c>
      <c r="N66" s="23">
        <v>20435.239000000001</v>
      </c>
      <c r="O66" s="23">
        <v>21602.912</v>
      </c>
      <c r="P66" s="23">
        <v>22670.095000000001</v>
      </c>
      <c r="Q66" s="23">
        <v>23637.094000000001</v>
      </c>
      <c r="R66" s="23">
        <v>24506.877</v>
      </c>
      <c r="S66" s="23">
        <v>25278.763999999999</v>
      </c>
      <c r="T66" s="23">
        <v>25972.969000000001</v>
      </c>
      <c r="U66" s="23">
        <v>26553.808000000001</v>
      </c>
      <c r="V66" s="23">
        <v>27008.234</v>
      </c>
      <c r="W66" s="23">
        <v>27349.280999999999</v>
      </c>
      <c r="X66" s="23">
        <v>27542.934000000001</v>
      </c>
      <c r="Y66" s="23">
        <v>27644.864000000001</v>
      </c>
    </row>
    <row r="67" spans="2:25" x14ac:dyDescent="0.4">
      <c r="B67" s="29" t="s">
        <v>94</v>
      </c>
      <c r="C67" s="19">
        <v>50</v>
      </c>
      <c r="D67" s="19" t="s">
        <v>17</v>
      </c>
      <c r="E67" s="21" t="s">
        <v>19</v>
      </c>
      <c r="F67" s="21">
        <v>140</v>
      </c>
      <c r="G67" s="22" t="s">
        <v>71</v>
      </c>
      <c r="H67" s="21">
        <v>911</v>
      </c>
      <c r="I67" s="23">
        <v>2700.2170000000001</v>
      </c>
      <c r="J67" s="23">
        <v>2852.6729999999998</v>
      </c>
      <c r="K67" s="23">
        <v>3020.2339999999999</v>
      </c>
      <c r="L67" s="23">
        <v>3204.683</v>
      </c>
      <c r="M67" s="23">
        <v>3382.0569999999998</v>
      </c>
      <c r="N67" s="23">
        <v>3496.5149999999999</v>
      </c>
      <c r="O67" s="23">
        <v>3549.01</v>
      </c>
      <c r="P67" s="23">
        <v>3565.0340000000001</v>
      </c>
      <c r="Q67" s="23">
        <v>3569.33</v>
      </c>
      <c r="R67" s="23">
        <v>3568.741</v>
      </c>
      <c r="S67" s="23">
        <v>3553.846</v>
      </c>
      <c r="T67" s="23">
        <v>3519.6759999999999</v>
      </c>
      <c r="U67" s="23">
        <v>3465.42</v>
      </c>
      <c r="V67" s="23">
        <v>3394.692</v>
      </c>
      <c r="W67" s="23">
        <v>3317.49</v>
      </c>
      <c r="X67" s="23">
        <v>3237.3449999999998</v>
      </c>
      <c r="Y67" s="23">
        <v>3156.1579999999999</v>
      </c>
    </row>
    <row r="68" spans="2:25" x14ac:dyDescent="0.4">
      <c r="B68" s="29" t="s">
        <v>95</v>
      </c>
      <c r="C68" s="19">
        <v>51</v>
      </c>
      <c r="D68" s="19" t="s">
        <v>17</v>
      </c>
      <c r="E68" s="21" t="s">
        <v>19</v>
      </c>
      <c r="F68" s="21">
        <v>148</v>
      </c>
      <c r="G68" s="22" t="s">
        <v>71</v>
      </c>
      <c r="H68" s="21">
        <v>911</v>
      </c>
      <c r="I68" s="23">
        <v>9491.277</v>
      </c>
      <c r="J68" s="23">
        <v>10662.085999999999</v>
      </c>
      <c r="K68" s="23">
        <v>11805.662</v>
      </c>
      <c r="L68" s="23">
        <v>12912.421</v>
      </c>
      <c r="M68" s="23">
        <v>13946.821</v>
      </c>
      <c r="N68" s="23">
        <v>14892.712</v>
      </c>
      <c r="O68" s="23">
        <v>15735.155000000001</v>
      </c>
      <c r="P68" s="23">
        <v>16479.696</v>
      </c>
      <c r="Q68" s="23">
        <v>17138.366000000002</v>
      </c>
      <c r="R68" s="23">
        <v>17703.636999999999</v>
      </c>
      <c r="S68" s="23">
        <v>18185.356</v>
      </c>
      <c r="T68" s="23">
        <v>18578.792000000001</v>
      </c>
      <c r="U68" s="23">
        <v>18880.636999999999</v>
      </c>
      <c r="V68" s="23">
        <v>19083.325000000001</v>
      </c>
      <c r="W68" s="23">
        <v>19188.682000000001</v>
      </c>
      <c r="X68" s="23">
        <v>19198.277999999998</v>
      </c>
      <c r="Y68" s="23">
        <v>19120.447</v>
      </c>
    </row>
    <row r="69" spans="2:25" x14ac:dyDescent="0.4">
      <c r="B69" s="29" t="s">
        <v>96</v>
      </c>
      <c r="C69" s="19">
        <v>52</v>
      </c>
      <c r="D69" s="19" t="s">
        <v>17</v>
      </c>
      <c r="E69" s="21" t="s">
        <v>19</v>
      </c>
      <c r="F69" s="21">
        <v>178</v>
      </c>
      <c r="G69" s="22" t="s">
        <v>71</v>
      </c>
      <c r="H69" s="21">
        <v>911</v>
      </c>
      <c r="I69" s="23">
        <v>2850.299</v>
      </c>
      <c r="J69" s="23">
        <v>3144.645</v>
      </c>
      <c r="K69" s="23">
        <v>3416.4169999999999</v>
      </c>
      <c r="L69" s="23">
        <v>3698.029</v>
      </c>
      <c r="M69" s="23">
        <v>4018.89</v>
      </c>
      <c r="N69" s="23">
        <v>4351.5770000000002</v>
      </c>
      <c r="O69" s="23">
        <v>4666.3379999999997</v>
      </c>
      <c r="P69" s="23">
        <v>4953.6030000000001</v>
      </c>
      <c r="Q69" s="23">
        <v>5220.99</v>
      </c>
      <c r="R69" s="23">
        <v>5478.1530000000002</v>
      </c>
      <c r="S69" s="23">
        <v>5723.9290000000001</v>
      </c>
      <c r="T69" s="23">
        <v>5961.8029999999999</v>
      </c>
      <c r="U69" s="23">
        <v>6178.1260000000002</v>
      </c>
      <c r="V69" s="23">
        <v>6363.5079999999998</v>
      </c>
      <c r="W69" s="23">
        <v>6521.7889999999998</v>
      </c>
      <c r="X69" s="23">
        <v>6644.1980000000003</v>
      </c>
      <c r="Y69" s="23">
        <v>6742.1660000000002</v>
      </c>
    </row>
    <row r="70" spans="2:25" x14ac:dyDescent="0.4">
      <c r="B70" s="29" t="s">
        <v>97</v>
      </c>
      <c r="C70" s="19">
        <v>53</v>
      </c>
      <c r="D70" s="19" t="s">
        <v>17</v>
      </c>
      <c r="E70" s="21" t="s">
        <v>19</v>
      </c>
      <c r="F70" s="21">
        <v>180</v>
      </c>
      <c r="G70" s="22" t="s">
        <v>71</v>
      </c>
      <c r="H70" s="21">
        <v>911</v>
      </c>
      <c r="I70" s="23">
        <v>50487.326000000001</v>
      </c>
      <c r="J70" s="23">
        <v>57733.491999999998</v>
      </c>
      <c r="K70" s="23">
        <v>64719.07</v>
      </c>
      <c r="L70" s="23">
        <v>71465.936000000002</v>
      </c>
      <c r="M70" s="23">
        <v>78024.782000000007</v>
      </c>
      <c r="N70" s="23">
        <v>84200.888000000006</v>
      </c>
      <c r="O70" s="23">
        <v>89624.341</v>
      </c>
      <c r="P70" s="23">
        <v>94168.415999999997</v>
      </c>
      <c r="Q70" s="23">
        <v>97930.464999999997</v>
      </c>
      <c r="R70" s="23">
        <v>101019.838</v>
      </c>
      <c r="S70" s="23">
        <v>103580.19500000001</v>
      </c>
      <c r="T70" s="23">
        <v>105527.708</v>
      </c>
      <c r="U70" s="23">
        <v>106797.368</v>
      </c>
      <c r="V70" s="23">
        <v>107294.247</v>
      </c>
      <c r="W70" s="23">
        <v>107137.755</v>
      </c>
      <c r="X70" s="23">
        <v>106481.81200000001</v>
      </c>
      <c r="Y70" s="23">
        <v>105450.137</v>
      </c>
    </row>
    <row r="71" spans="2:25" x14ac:dyDescent="0.4">
      <c r="B71" s="29" t="s">
        <v>98</v>
      </c>
      <c r="C71" s="19">
        <v>54</v>
      </c>
      <c r="D71" s="19" t="s">
        <v>17</v>
      </c>
      <c r="E71" s="21" t="s">
        <v>19</v>
      </c>
      <c r="F71" s="21">
        <v>226</v>
      </c>
      <c r="G71" s="22" t="s">
        <v>71</v>
      </c>
      <c r="H71" s="21">
        <v>911</v>
      </c>
      <c r="I71" s="23">
        <v>636.96</v>
      </c>
      <c r="J71" s="23">
        <v>747.51800000000003</v>
      </c>
      <c r="K71" s="23">
        <v>838.99199999999996</v>
      </c>
      <c r="L71" s="23">
        <v>918.34299999999996</v>
      </c>
      <c r="M71" s="23">
        <v>989.93799999999999</v>
      </c>
      <c r="N71" s="23">
        <v>1049.366</v>
      </c>
      <c r="O71" s="23">
        <v>1098.9559999999999</v>
      </c>
      <c r="P71" s="23">
        <v>1142.1210000000001</v>
      </c>
      <c r="Q71" s="23">
        <v>1178.6310000000001</v>
      </c>
      <c r="R71" s="23">
        <v>1207.1759999999999</v>
      </c>
      <c r="S71" s="23">
        <v>1227.8969999999999</v>
      </c>
      <c r="T71" s="23">
        <v>1241.895</v>
      </c>
      <c r="U71" s="23">
        <v>1248.77</v>
      </c>
      <c r="V71" s="23">
        <v>1249.6279999999999</v>
      </c>
      <c r="W71" s="23">
        <v>1245.626</v>
      </c>
      <c r="X71" s="23">
        <v>1237.296</v>
      </c>
      <c r="Y71" s="23">
        <v>1226.6980000000001</v>
      </c>
    </row>
    <row r="72" spans="2:25" x14ac:dyDescent="0.4">
      <c r="B72" s="29" t="s">
        <v>99</v>
      </c>
      <c r="C72" s="19">
        <v>55</v>
      </c>
      <c r="D72" s="19" t="s">
        <v>17</v>
      </c>
      <c r="E72" s="21" t="s">
        <v>19</v>
      </c>
      <c r="F72" s="21">
        <v>266</v>
      </c>
      <c r="G72" s="22" t="s">
        <v>71</v>
      </c>
      <c r="H72" s="21">
        <v>911</v>
      </c>
      <c r="I72" s="23">
        <v>1022.776</v>
      </c>
      <c r="J72" s="23">
        <v>1145.3889999999999</v>
      </c>
      <c r="K72" s="23">
        <v>1234.6849999999999</v>
      </c>
      <c r="L72" s="23">
        <v>1284.963</v>
      </c>
      <c r="M72" s="23">
        <v>1315.5440000000001</v>
      </c>
      <c r="N72" s="23">
        <v>1365.895</v>
      </c>
      <c r="O72" s="23">
        <v>1431.251</v>
      </c>
      <c r="P72" s="23">
        <v>1495.87</v>
      </c>
      <c r="Q72" s="23">
        <v>1544.6880000000001</v>
      </c>
      <c r="R72" s="23">
        <v>1572.1559999999999</v>
      </c>
      <c r="S72" s="23">
        <v>1585.4680000000001</v>
      </c>
      <c r="T72" s="23">
        <v>1594.338</v>
      </c>
      <c r="U72" s="23">
        <v>1604.327</v>
      </c>
      <c r="V72" s="23">
        <v>1613.691</v>
      </c>
      <c r="W72" s="23">
        <v>1617.3920000000001</v>
      </c>
      <c r="X72" s="23">
        <v>1609.9849999999999</v>
      </c>
      <c r="Y72" s="23">
        <v>1593.954</v>
      </c>
    </row>
    <row r="73" spans="2:25" x14ac:dyDescent="0.4">
      <c r="B73" s="29" t="s">
        <v>100</v>
      </c>
      <c r="C73" s="19">
        <v>56</v>
      </c>
      <c r="D73" s="19" t="s">
        <v>17</v>
      </c>
      <c r="E73" s="21" t="s">
        <v>19</v>
      </c>
      <c r="F73" s="21">
        <v>678</v>
      </c>
      <c r="G73" s="22" t="s">
        <v>71</v>
      </c>
      <c r="H73" s="21">
        <v>911</v>
      </c>
      <c r="I73" s="23">
        <v>116.52</v>
      </c>
      <c r="J73" s="23">
        <v>123.553</v>
      </c>
      <c r="K73" s="23">
        <v>130.536</v>
      </c>
      <c r="L73" s="23">
        <v>138.74100000000001</v>
      </c>
      <c r="M73" s="23">
        <v>148.24199999999999</v>
      </c>
      <c r="N73" s="23">
        <v>157.892</v>
      </c>
      <c r="O73" s="23">
        <v>166.417</v>
      </c>
      <c r="P73" s="23">
        <v>173.767</v>
      </c>
      <c r="Q73" s="23">
        <v>180.255</v>
      </c>
      <c r="R73" s="23">
        <v>186.059</v>
      </c>
      <c r="S73" s="23">
        <v>191.28399999999999</v>
      </c>
      <c r="T73" s="23">
        <v>195.798</v>
      </c>
      <c r="U73" s="23">
        <v>199.523</v>
      </c>
      <c r="V73" s="23">
        <v>202.273</v>
      </c>
      <c r="W73" s="23">
        <v>203.876</v>
      </c>
      <c r="X73" s="23">
        <v>204.44800000000001</v>
      </c>
      <c r="Y73" s="23">
        <v>204.083</v>
      </c>
    </row>
    <row r="74" spans="2:25" x14ac:dyDescent="0.4">
      <c r="B74" s="28" t="s">
        <v>101</v>
      </c>
      <c r="C74" s="19">
        <v>57</v>
      </c>
      <c r="D74" s="19" t="s">
        <v>17</v>
      </c>
      <c r="E74" s="21" t="s">
        <v>19</v>
      </c>
      <c r="F74" s="21">
        <v>913</v>
      </c>
      <c r="G74" s="22" t="s">
        <v>69</v>
      </c>
      <c r="H74" s="21">
        <v>947</v>
      </c>
      <c r="I74" s="23">
        <v>25657.984</v>
      </c>
      <c r="J74" s="23">
        <v>26525.508999999998</v>
      </c>
      <c r="K74" s="23">
        <v>26684.053</v>
      </c>
      <c r="L74" s="23">
        <v>26476.557000000001</v>
      </c>
      <c r="M74" s="23">
        <v>26315.756000000001</v>
      </c>
      <c r="N74" s="23">
        <v>26213.883000000002</v>
      </c>
      <c r="O74" s="23">
        <v>26075.282999999999</v>
      </c>
      <c r="P74" s="23">
        <v>25802.418000000001</v>
      </c>
      <c r="Q74" s="23">
        <v>25378.817999999999</v>
      </c>
      <c r="R74" s="23">
        <v>24903.527999999998</v>
      </c>
      <c r="S74" s="23">
        <v>24423.088</v>
      </c>
      <c r="T74" s="23">
        <v>23967.269</v>
      </c>
      <c r="U74" s="23">
        <v>23528.155999999999</v>
      </c>
      <c r="V74" s="23">
        <v>23068.506000000001</v>
      </c>
      <c r="W74" s="23">
        <v>22597.57</v>
      </c>
      <c r="X74" s="23">
        <v>22127.635999999999</v>
      </c>
      <c r="Y74" s="23">
        <v>21670.397000000001</v>
      </c>
    </row>
    <row r="75" spans="2:25" x14ac:dyDescent="0.4">
      <c r="B75" s="29" t="s">
        <v>102</v>
      </c>
      <c r="C75" s="19">
        <v>58</v>
      </c>
      <c r="D75" s="19" t="s">
        <v>17</v>
      </c>
      <c r="E75" s="21" t="s">
        <v>19</v>
      </c>
      <c r="F75" s="21">
        <v>72</v>
      </c>
      <c r="G75" s="22" t="s">
        <v>71</v>
      </c>
      <c r="H75" s="21">
        <v>913</v>
      </c>
      <c r="I75" s="23">
        <v>1011.038</v>
      </c>
      <c r="J75" s="23">
        <v>1050.663</v>
      </c>
      <c r="K75" s="23">
        <v>1069.826</v>
      </c>
      <c r="L75" s="23">
        <v>1073.703</v>
      </c>
      <c r="M75" s="23">
        <v>1078.6880000000001</v>
      </c>
      <c r="N75" s="23">
        <v>1088.673</v>
      </c>
      <c r="O75" s="23">
        <v>1093.173</v>
      </c>
      <c r="P75" s="23">
        <v>1087.5619999999999</v>
      </c>
      <c r="Q75" s="23">
        <v>1072.7539999999999</v>
      </c>
      <c r="R75" s="23">
        <v>1055.364</v>
      </c>
      <c r="S75" s="23">
        <v>1039.768</v>
      </c>
      <c r="T75" s="23">
        <v>1024.7239999999999</v>
      </c>
      <c r="U75" s="23">
        <v>1009.268</v>
      </c>
      <c r="V75" s="23">
        <v>991.56399999999996</v>
      </c>
      <c r="W75" s="23">
        <v>971.89499999999998</v>
      </c>
      <c r="X75" s="23">
        <v>952.851</v>
      </c>
      <c r="Y75" s="23">
        <v>935.14300000000003</v>
      </c>
    </row>
    <row r="76" spans="2:25" x14ac:dyDescent="0.4">
      <c r="B76" s="29" t="s">
        <v>103</v>
      </c>
      <c r="C76" s="19">
        <v>59</v>
      </c>
      <c r="D76" s="19" t="s">
        <v>17</v>
      </c>
      <c r="E76" s="21" t="s">
        <v>19</v>
      </c>
      <c r="F76" s="21">
        <v>748</v>
      </c>
      <c r="G76" s="22" t="s">
        <v>71</v>
      </c>
      <c r="H76" s="21">
        <v>913</v>
      </c>
      <c r="I76" s="23">
        <v>563.63800000000003</v>
      </c>
      <c r="J76" s="23">
        <v>563.42700000000002</v>
      </c>
      <c r="K76" s="23">
        <v>555.08299999999997</v>
      </c>
      <c r="L76" s="23">
        <v>562.03200000000004</v>
      </c>
      <c r="M76" s="23">
        <v>569.42600000000004</v>
      </c>
      <c r="N76" s="23">
        <v>582.22699999999998</v>
      </c>
      <c r="O76" s="23">
        <v>590.65200000000004</v>
      </c>
      <c r="P76" s="23">
        <v>590.50300000000004</v>
      </c>
      <c r="Q76" s="23">
        <v>583.81399999999996</v>
      </c>
      <c r="R76" s="23">
        <v>575.71600000000001</v>
      </c>
      <c r="S76" s="23">
        <v>569.46600000000001</v>
      </c>
      <c r="T76" s="23">
        <v>563.70500000000004</v>
      </c>
      <c r="U76" s="23">
        <v>556.79600000000005</v>
      </c>
      <c r="V76" s="23">
        <v>548.15599999999995</v>
      </c>
      <c r="W76" s="23">
        <v>538.77</v>
      </c>
      <c r="X76" s="23">
        <v>530.11199999999997</v>
      </c>
      <c r="Y76" s="23">
        <v>522.35900000000004</v>
      </c>
    </row>
    <row r="77" spans="2:25" x14ac:dyDescent="0.4">
      <c r="B77" s="29" t="s">
        <v>104</v>
      </c>
      <c r="C77" s="19">
        <v>60</v>
      </c>
      <c r="D77" s="19" t="s">
        <v>17</v>
      </c>
      <c r="E77" s="21" t="s">
        <v>19</v>
      </c>
      <c r="F77" s="21">
        <v>426</v>
      </c>
      <c r="G77" s="22" t="s">
        <v>71</v>
      </c>
      <c r="H77" s="21">
        <v>913</v>
      </c>
      <c r="I77" s="23">
        <v>907.56899999999996</v>
      </c>
      <c r="J77" s="23">
        <v>907</v>
      </c>
      <c r="K77" s="23">
        <v>925.80899999999997</v>
      </c>
      <c r="L77" s="23">
        <v>932.04300000000001</v>
      </c>
      <c r="M77" s="23">
        <v>924.29100000000005</v>
      </c>
      <c r="N77" s="23">
        <v>915.55200000000002</v>
      </c>
      <c r="O77" s="23">
        <v>904.42200000000003</v>
      </c>
      <c r="P77" s="23">
        <v>891.03300000000002</v>
      </c>
      <c r="Q77" s="23">
        <v>872.6</v>
      </c>
      <c r="R77" s="23">
        <v>848.94600000000003</v>
      </c>
      <c r="S77" s="23">
        <v>821.35199999999998</v>
      </c>
      <c r="T77" s="23">
        <v>791.97299999999996</v>
      </c>
      <c r="U77" s="23">
        <v>761.42399999999998</v>
      </c>
      <c r="V77" s="23">
        <v>729.11500000000001</v>
      </c>
      <c r="W77" s="23">
        <v>697.24800000000005</v>
      </c>
      <c r="X77" s="23">
        <v>664.61400000000003</v>
      </c>
      <c r="Y77" s="23">
        <v>631.34</v>
      </c>
    </row>
    <row r="78" spans="2:25" x14ac:dyDescent="0.4">
      <c r="B78" s="29" t="s">
        <v>105</v>
      </c>
      <c r="C78" s="19">
        <v>61</v>
      </c>
      <c r="D78" s="19" t="s">
        <v>17</v>
      </c>
      <c r="E78" s="21" t="s">
        <v>19</v>
      </c>
      <c r="F78" s="21">
        <v>516</v>
      </c>
      <c r="G78" s="22" t="s">
        <v>71</v>
      </c>
      <c r="H78" s="21">
        <v>913</v>
      </c>
      <c r="I78" s="23">
        <v>1180.96</v>
      </c>
      <c r="J78" s="23">
        <v>1267.568</v>
      </c>
      <c r="K78" s="23">
        <v>1324.674</v>
      </c>
      <c r="L78" s="23">
        <v>1355.857</v>
      </c>
      <c r="M78" s="23">
        <v>1383.3</v>
      </c>
      <c r="N78" s="23">
        <v>1416.0709999999999</v>
      </c>
      <c r="O78" s="23">
        <v>1450.64</v>
      </c>
      <c r="P78" s="23">
        <v>1475.24</v>
      </c>
      <c r="Q78" s="23">
        <v>1485.028</v>
      </c>
      <c r="R78" s="23">
        <v>1483.018</v>
      </c>
      <c r="S78" s="23">
        <v>1472.18</v>
      </c>
      <c r="T78" s="23">
        <v>1459.9010000000001</v>
      </c>
      <c r="U78" s="23">
        <v>1448.3530000000001</v>
      </c>
      <c r="V78" s="23">
        <v>1432.0160000000001</v>
      </c>
      <c r="W78" s="23">
        <v>1411.2370000000001</v>
      </c>
      <c r="X78" s="23">
        <v>1385.818</v>
      </c>
      <c r="Y78" s="23">
        <v>1357.173</v>
      </c>
    </row>
    <row r="79" spans="2:25" x14ac:dyDescent="0.4">
      <c r="B79" s="29" t="s">
        <v>106</v>
      </c>
      <c r="C79" s="19">
        <v>62</v>
      </c>
      <c r="D79" s="19" t="s">
        <v>17</v>
      </c>
      <c r="E79" s="21" t="s">
        <v>19</v>
      </c>
      <c r="F79" s="21">
        <v>710</v>
      </c>
      <c r="G79" s="22" t="s">
        <v>71</v>
      </c>
      <c r="H79" s="21">
        <v>913</v>
      </c>
      <c r="I79" s="23">
        <v>21994.778999999999</v>
      </c>
      <c r="J79" s="23">
        <v>22736.850999999999</v>
      </c>
      <c r="K79" s="23">
        <v>22808.661</v>
      </c>
      <c r="L79" s="23">
        <v>22552.921999999999</v>
      </c>
      <c r="M79" s="23">
        <v>22360.050999999999</v>
      </c>
      <c r="N79" s="23">
        <v>22211.360000000001</v>
      </c>
      <c r="O79" s="23">
        <v>22036.396000000001</v>
      </c>
      <c r="P79" s="23">
        <v>21758.080000000002</v>
      </c>
      <c r="Q79" s="23">
        <v>21364.621999999999</v>
      </c>
      <c r="R79" s="23">
        <v>20940.484</v>
      </c>
      <c r="S79" s="23">
        <v>20520.322</v>
      </c>
      <c r="T79" s="23">
        <v>20126.966</v>
      </c>
      <c r="U79" s="23">
        <v>19752.314999999999</v>
      </c>
      <c r="V79" s="23">
        <v>19367.654999999999</v>
      </c>
      <c r="W79" s="23">
        <v>18978.419999999998</v>
      </c>
      <c r="X79" s="23">
        <v>18594.241000000002</v>
      </c>
      <c r="Y79" s="23">
        <v>18224.382000000001</v>
      </c>
    </row>
    <row r="80" spans="2:25" x14ac:dyDescent="0.4">
      <c r="B80" s="28" t="s">
        <v>107</v>
      </c>
      <c r="C80" s="19">
        <v>63</v>
      </c>
      <c r="D80" s="19" t="s">
        <v>17</v>
      </c>
      <c r="E80" s="21" t="s">
        <v>19</v>
      </c>
      <c r="F80" s="21">
        <v>914</v>
      </c>
      <c r="G80" s="22" t="s">
        <v>69</v>
      </c>
      <c r="H80" s="21">
        <v>947</v>
      </c>
      <c r="I80" s="23">
        <v>216349.054</v>
      </c>
      <c r="J80" s="23">
        <v>240947.908</v>
      </c>
      <c r="K80" s="23">
        <v>265279.84499999997</v>
      </c>
      <c r="L80" s="23">
        <v>289247.88799999998</v>
      </c>
      <c r="M80" s="23">
        <v>313370.19799999997</v>
      </c>
      <c r="N80" s="23">
        <v>336842.03399999999</v>
      </c>
      <c r="O80" s="23">
        <v>358612.29200000002</v>
      </c>
      <c r="P80" s="23">
        <v>378351.01500000001</v>
      </c>
      <c r="Q80" s="23">
        <v>395752.29200000002</v>
      </c>
      <c r="R80" s="23">
        <v>411142.85600000003</v>
      </c>
      <c r="S80" s="23">
        <v>424661.4</v>
      </c>
      <c r="T80" s="23">
        <v>436121.326</v>
      </c>
      <c r="U80" s="23">
        <v>445550.61599999998</v>
      </c>
      <c r="V80" s="23">
        <v>452559.81800000003</v>
      </c>
      <c r="W80" s="23">
        <v>457233.86800000002</v>
      </c>
      <c r="X80" s="23">
        <v>459722.98100000003</v>
      </c>
      <c r="Y80" s="23">
        <v>460251.22899999999</v>
      </c>
    </row>
    <row r="81" spans="2:25" x14ac:dyDescent="0.4">
      <c r="B81" s="29" t="s">
        <v>108</v>
      </c>
      <c r="C81" s="19">
        <v>64</v>
      </c>
      <c r="D81" s="19" t="s">
        <v>17</v>
      </c>
      <c r="E81" s="21" t="s">
        <v>19</v>
      </c>
      <c r="F81" s="21">
        <v>204</v>
      </c>
      <c r="G81" s="22" t="s">
        <v>71</v>
      </c>
      <c r="H81" s="21">
        <v>914</v>
      </c>
      <c r="I81" s="23">
        <v>6376.4359999999997</v>
      </c>
      <c r="J81" s="23">
        <v>7093.509</v>
      </c>
      <c r="K81" s="23">
        <v>7818.25</v>
      </c>
      <c r="L81" s="23">
        <v>8547.6769999999997</v>
      </c>
      <c r="M81" s="23">
        <v>9282.5249999999996</v>
      </c>
      <c r="N81" s="23">
        <v>9997.8119999999999</v>
      </c>
      <c r="O81" s="23">
        <v>10680.204</v>
      </c>
      <c r="P81" s="23">
        <v>11327.187</v>
      </c>
      <c r="Q81" s="23">
        <v>11944.37</v>
      </c>
      <c r="R81" s="23">
        <v>12525.289000000001</v>
      </c>
      <c r="S81" s="23">
        <v>13067.683999999999</v>
      </c>
      <c r="T81" s="23">
        <v>13553.937</v>
      </c>
      <c r="U81" s="23">
        <v>13967.8</v>
      </c>
      <c r="V81" s="23">
        <v>14325</v>
      </c>
      <c r="W81" s="23">
        <v>14615.125</v>
      </c>
      <c r="X81" s="23">
        <v>14836.47</v>
      </c>
      <c r="Y81" s="23">
        <v>14984.718000000001</v>
      </c>
    </row>
    <row r="82" spans="2:25" x14ac:dyDescent="0.4">
      <c r="B82" s="29" t="s">
        <v>109</v>
      </c>
      <c r="C82" s="19">
        <v>65</v>
      </c>
      <c r="D82" s="19" t="s">
        <v>17</v>
      </c>
      <c r="E82" s="21" t="s">
        <v>19</v>
      </c>
      <c r="F82" s="21">
        <v>854</v>
      </c>
      <c r="G82" s="22" t="s">
        <v>71</v>
      </c>
      <c r="H82" s="21">
        <v>914</v>
      </c>
      <c r="I82" s="23">
        <v>11581.731</v>
      </c>
      <c r="J82" s="23">
        <v>12942.013000000001</v>
      </c>
      <c r="K82" s="23">
        <v>14284.993</v>
      </c>
      <c r="L82" s="23">
        <v>15659.468999999999</v>
      </c>
      <c r="M82" s="23">
        <v>17037.508999999998</v>
      </c>
      <c r="N82" s="23">
        <v>18357.681</v>
      </c>
      <c r="O82" s="23">
        <v>19562.144</v>
      </c>
      <c r="P82" s="23">
        <v>20618.534</v>
      </c>
      <c r="Q82" s="23">
        <v>21564.174999999999</v>
      </c>
      <c r="R82" s="23">
        <v>22423.241000000002</v>
      </c>
      <c r="S82" s="23">
        <v>23173.583999999999</v>
      </c>
      <c r="T82" s="23">
        <v>23826.713</v>
      </c>
      <c r="U82" s="23">
        <v>24326.013999999999</v>
      </c>
      <c r="V82" s="23">
        <v>24672.482</v>
      </c>
      <c r="W82" s="23">
        <v>24886.521000000001</v>
      </c>
      <c r="X82" s="23">
        <v>24972.808000000001</v>
      </c>
      <c r="Y82" s="23">
        <v>24952.496999999999</v>
      </c>
    </row>
    <row r="83" spans="2:25" x14ac:dyDescent="0.4">
      <c r="B83" s="29" t="s">
        <v>110</v>
      </c>
      <c r="C83" s="19">
        <v>66</v>
      </c>
      <c r="D83" s="19" t="s">
        <v>17</v>
      </c>
      <c r="E83" s="21" t="s">
        <v>19</v>
      </c>
      <c r="F83" s="21">
        <v>132</v>
      </c>
      <c r="G83" s="22" t="s">
        <v>71</v>
      </c>
      <c r="H83" s="21">
        <v>914</v>
      </c>
      <c r="I83" s="23">
        <v>205.01300000000001</v>
      </c>
      <c r="J83" s="23">
        <v>201.53700000000001</v>
      </c>
      <c r="K83" s="23">
        <v>196.69800000000001</v>
      </c>
      <c r="L83" s="23">
        <v>188.01499999999999</v>
      </c>
      <c r="M83" s="23">
        <v>179.53200000000001</v>
      </c>
      <c r="N83" s="23">
        <v>172.36699999999999</v>
      </c>
      <c r="O83" s="23">
        <v>166.59299999999999</v>
      </c>
      <c r="P83" s="23">
        <v>160.947</v>
      </c>
      <c r="Q83" s="23">
        <v>155.01900000000001</v>
      </c>
      <c r="R83" s="23">
        <v>148.76400000000001</v>
      </c>
      <c r="S83" s="23">
        <v>142.744</v>
      </c>
      <c r="T83" s="23">
        <v>137.11699999999999</v>
      </c>
      <c r="U83" s="23">
        <v>131.97499999999999</v>
      </c>
      <c r="V83" s="23">
        <v>127.235</v>
      </c>
      <c r="W83" s="23">
        <v>122.57299999999999</v>
      </c>
      <c r="X83" s="23">
        <v>118.06399999999999</v>
      </c>
      <c r="Y83" s="23">
        <v>113.724</v>
      </c>
    </row>
    <row r="84" spans="2:25" x14ac:dyDescent="0.4">
      <c r="B84" s="29" t="s">
        <v>111</v>
      </c>
      <c r="C84" s="19">
        <v>67</v>
      </c>
      <c r="D84" s="19" t="s">
        <v>17</v>
      </c>
      <c r="E84" s="21" t="s">
        <v>19</v>
      </c>
      <c r="F84" s="21">
        <v>384</v>
      </c>
      <c r="G84" s="22" t="s">
        <v>71</v>
      </c>
      <c r="H84" s="21">
        <v>914</v>
      </c>
      <c r="I84" s="23">
        <v>13855.144</v>
      </c>
      <c r="J84" s="23">
        <v>15320.883</v>
      </c>
      <c r="K84" s="23">
        <v>16901.093000000001</v>
      </c>
      <c r="L84" s="23">
        <v>18443.167000000001</v>
      </c>
      <c r="M84" s="23">
        <v>19911.633999999998</v>
      </c>
      <c r="N84" s="23">
        <v>21335.346000000001</v>
      </c>
      <c r="O84" s="23">
        <v>22720.701000000001</v>
      </c>
      <c r="P84" s="23">
        <v>24067.216</v>
      </c>
      <c r="Q84" s="23">
        <v>25341.721000000001</v>
      </c>
      <c r="R84" s="23">
        <v>26521.668000000001</v>
      </c>
      <c r="S84" s="23">
        <v>27595.419000000002</v>
      </c>
      <c r="T84" s="23">
        <v>28563.191999999999</v>
      </c>
      <c r="U84" s="23">
        <v>29424.098999999998</v>
      </c>
      <c r="V84" s="23">
        <v>30155.863000000001</v>
      </c>
      <c r="W84" s="23">
        <v>30742.755000000001</v>
      </c>
      <c r="X84" s="23">
        <v>31184.861000000001</v>
      </c>
      <c r="Y84" s="23">
        <v>31469.803</v>
      </c>
    </row>
    <row r="85" spans="2:25" x14ac:dyDescent="0.4">
      <c r="B85" s="29" t="s">
        <v>112</v>
      </c>
      <c r="C85" s="19">
        <v>68</v>
      </c>
      <c r="D85" s="19" t="s">
        <v>17</v>
      </c>
      <c r="E85" s="21" t="s">
        <v>19</v>
      </c>
      <c r="F85" s="21">
        <v>270</v>
      </c>
      <c r="G85" s="22" t="s">
        <v>71</v>
      </c>
      <c r="H85" s="21">
        <v>914</v>
      </c>
      <c r="I85" s="23">
        <v>1319.1669999999999</v>
      </c>
      <c r="J85" s="23">
        <v>1490.5519999999999</v>
      </c>
      <c r="K85" s="23">
        <v>1652.5940000000001</v>
      </c>
      <c r="L85" s="23">
        <v>1795.1590000000001</v>
      </c>
      <c r="M85" s="23">
        <v>1918.848</v>
      </c>
      <c r="N85" s="23">
        <v>2026.4079999999999</v>
      </c>
      <c r="O85" s="23">
        <v>2118.2620000000002</v>
      </c>
      <c r="P85" s="23">
        <v>2192.9430000000002</v>
      </c>
      <c r="Q85" s="23">
        <v>2249.7190000000001</v>
      </c>
      <c r="R85" s="23">
        <v>2290.6869999999999</v>
      </c>
      <c r="S85" s="23">
        <v>2315.7979999999998</v>
      </c>
      <c r="T85" s="23">
        <v>2330.7379999999998</v>
      </c>
      <c r="U85" s="23">
        <v>2336.2829999999999</v>
      </c>
      <c r="V85" s="23">
        <v>2331.6280000000002</v>
      </c>
      <c r="W85" s="23">
        <v>2318.2139999999999</v>
      </c>
      <c r="X85" s="23">
        <v>2294.4989999999998</v>
      </c>
      <c r="Y85" s="23">
        <v>2263.8020000000001</v>
      </c>
    </row>
    <row r="86" spans="2:25" x14ac:dyDescent="0.4">
      <c r="B86" s="29" t="s">
        <v>113</v>
      </c>
      <c r="C86" s="19">
        <v>69</v>
      </c>
      <c r="D86" s="19" t="s">
        <v>17</v>
      </c>
      <c r="E86" s="21" t="s">
        <v>19</v>
      </c>
      <c r="F86" s="21">
        <v>288</v>
      </c>
      <c r="G86" s="22" t="s">
        <v>71</v>
      </c>
      <c r="H86" s="21">
        <v>914</v>
      </c>
      <c r="I86" s="23">
        <v>14674.592000000001</v>
      </c>
      <c r="J86" s="23">
        <v>15781.9</v>
      </c>
      <c r="K86" s="23">
        <v>16776.871999999999</v>
      </c>
      <c r="L86" s="23">
        <v>17606.598000000002</v>
      </c>
      <c r="M86" s="23">
        <v>18419.741999999998</v>
      </c>
      <c r="N86" s="23">
        <v>19224.27</v>
      </c>
      <c r="O86" s="23">
        <v>19984.857</v>
      </c>
      <c r="P86" s="23">
        <v>20645.242999999999</v>
      </c>
      <c r="Q86" s="23">
        <v>21178.621999999999</v>
      </c>
      <c r="R86" s="23">
        <v>21584.332999999999</v>
      </c>
      <c r="S86" s="23">
        <v>21876.762999999999</v>
      </c>
      <c r="T86" s="23">
        <v>22104.802</v>
      </c>
      <c r="U86" s="23">
        <v>22234.26</v>
      </c>
      <c r="V86" s="23">
        <v>22259.359</v>
      </c>
      <c r="W86" s="23">
        <v>22171.095000000001</v>
      </c>
      <c r="X86" s="23">
        <v>21970.14</v>
      </c>
      <c r="Y86" s="23">
        <v>21695.428</v>
      </c>
    </row>
    <row r="87" spans="2:25" x14ac:dyDescent="0.4">
      <c r="B87" s="29" t="s">
        <v>114</v>
      </c>
      <c r="C87" s="19">
        <v>70</v>
      </c>
      <c r="D87" s="19" t="s">
        <v>17</v>
      </c>
      <c r="E87" s="21" t="s">
        <v>19</v>
      </c>
      <c r="F87" s="21">
        <v>324</v>
      </c>
      <c r="G87" s="22" t="s">
        <v>71</v>
      </c>
      <c r="H87" s="21">
        <v>914</v>
      </c>
      <c r="I87" s="23">
        <v>7165.0780000000004</v>
      </c>
      <c r="J87" s="23">
        <v>7869.5360000000001</v>
      </c>
      <c r="K87" s="23">
        <v>8593.9220000000005</v>
      </c>
      <c r="L87" s="23">
        <v>9311.66</v>
      </c>
      <c r="M87" s="23">
        <v>9973.6080000000002</v>
      </c>
      <c r="N87" s="23">
        <v>10561.58</v>
      </c>
      <c r="O87" s="23">
        <v>11090.821</v>
      </c>
      <c r="P87" s="23">
        <v>11574.75</v>
      </c>
      <c r="Q87" s="23">
        <v>12011.076999999999</v>
      </c>
      <c r="R87" s="23">
        <v>12400.647999999999</v>
      </c>
      <c r="S87" s="23">
        <v>12725.224</v>
      </c>
      <c r="T87" s="23">
        <v>12980.474</v>
      </c>
      <c r="U87" s="23">
        <v>13167.044</v>
      </c>
      <c r="V87" s="23">
        <v>13276.281000000001</v>
      </c>
      <c r="W87" s="23">
        <v>13331.66</v>
      </c>
      <c r="X87" s="23">
        <v>13314.945</v>
      </c>
      <c r="Y87" s="23">
        <v>13250.124</v>
      </c>
    </row>
    <row r="88" spans="2:25" x14ac:dyDescent="0.4">
      <c r="B88" s="29" t="s">
        <v>115</v>
      </c>
      <c r="C88" s="19">
        <v>71</v>
      </c>
      <c r="D88" s="19" t="s">
        <v>17</v>
      </c>
      <c r="E88" s="21" t="s">
        <v>19</v>
      </c>
      <c r="F88" s="21">
        <v>624</v>
      </c>
      <c r="G88" s="22" t="s">
        <v>71</v>
      </c>
      <c r="H88" s="21">
        <v>914</v>
      </c>
      <c r="I88" s="23">
        <v>1032.3779999999999</v>
      </c>
      <c r="J88" s="23">
        <v>1131.8969999999999</v>
      </c>
      <c r="K88" s="23">
        <v>1215.204</v>
      </c>
      <c r="L88" s="23">
        <v>1285.31</v>
      </c>
      <c r="M88" s="23">
        <v>1351.271</v>
      </c>
      <c r="N88" s="23">
        <v>1418.152</v>
      </c>
      <c r="O88" s="23">
        <v>1481.105</v>
      </c>
      <c r="P88" s="23">
        <v>1536.3889999999999</v>
      </c>
      <c r="Q88" s="23">
        <v>1582.17</v>
      </c>
      <c r="R88" s="23">
        <v>1618.306</v>
      </c>
      <c r="S88" s="23">
        <v>1646.45</v>
      </c>
      <c r="T88" s="23">
        <v>1667.865</v>
      </c>
      <c r="U88" s="23">
        <v>1682.038</v>
      </c>
      <c r="V88" s="23">
        <v>1687.7370000000001</v>
      </c>
      <c r="W88" s="23">
        <v>1684.9739999999999</v>
      </c>
      <c r="X88" s="23">
        <v>1674.2249999999999</v>
      </c>
      <c r="Y88" s="23">
        <v>1657.2750000000001</v>
      </c>
    </row>
    <row r="89" spans="2:25" x14ac:dyDescent="0.4">
      <c r="B89" s="29" t="s">
        <v>116</v>
      </c>
      <c r="C89" s="19">
        <v>72</v>
      </c>
      <c r="D89" s="19" t="s">
        <v>17</v>
      </c>
      <c r="E89" s="21" t="s">
        <v>19</v>
      </c>
      <c r="F89" s="21">
        <v>430</v>
      </c>
      <c r="G89" s="22" t="s">
        <v>71</v>
      </c>
      <c r="H89" s="21">
        <v>914</v>
      </c>
      <c r="I89" s="23">
        <v>2593.8409999999999</v>
      </c>
      <c r="J89" s="23">
        <v>2816.462</v>
      </c>
      <c r="K89" s="23">
        <v>3035.1959999999999</v>
      </c>
      <c r="L89" s="23">
        <v>3259.395</v>
      </c>
      <c r="M89" s="23">
        <v>3482.0909999999999</v>
      </c>
      <c r="N89" s="23">
        <v>3683.9769999999999</v>
      </c>
      <c r="O89" s="23">
        <v>3859.8719999999998</v>
      </c>
      <c r="P89" s="23">
        <v>4013.8490000000002</v>
      </c>
      <c r="Q89" s="23">
        <v>4147.723</v>
      </c>
      <c r="R89" s="23">
        <v>4262.2209999999995</v>
      </c>
      <c r="S89" s="23">
        <v>4355.4290000000001</v>
      </c>
      <c r="T89" s="23">
        <v>4424.57</v>
      </c>
      <c r="U89" s="23">
        <v>4465.4889999999996</v>
      </c>
      <c r="V89" s="23">
        <v>4480.8090000000002</v>
      </c>
      <c r="W89" s="23">
        <v>4473.6239999999998</v>
      </c>
      <c r="X89" s="23">
        <v>4446.9129999999996</v>
      </c>
      <c r="Y89" s="23">
        <v>4401.8040000000001</v>
      </c>
    </row>
    <row r="90" spans="2:25" x14ac:dyDescent="0.4">
      <c r="B90" s="29" t="s">
        <v>117</v>
      </c>
      <c r="C90" s="19">
        <v>73</v>
      </c>
      <c r="D90" s="19" t="s">
        <v>17</v>
      </c>
      <c r="E90" s="21" t="s">
        <v>19</v>
      </c>
      <c r="F90" s="21">
        <v>466</v>
      </c>
      <c r="G90" s="22" t="s">
        <v>71</v>
      </c>
      <c r="H90" s="21">
        <v>914</v>
      </c>
      <c r="I90" s="23">
        <v>11769.781000000001</v>
      </c>
      <c r="J90" s="23">
        <v>13318.501</v>
      </c>
      <c r="K90" s="23">
        <v>14827.096</v>
      </c>
      <c r="L90" s="23">
        <v>16367.475</v>
      </c>
      <c r="M90" s="23">
        <v>17906.464</v>
      </c>
      <c r="N90" s="23">
        <v>19315.245999999999</v>
      </c>
      <c r="O90" s="23">
        <v>20526.951000000001</v>
      </c>
      <c r="P90" s="23">
        <v>21554.175999999999</v>
      </c>
      <c r="Q90" s="23">
        <v>22398.262999999999</v>
      </c>
      <c r="R90" s="23">
        <v>23113.286</v>
      </c>
      <c r="S90" s="23">
        <v>23697.023000000001</v>
      </c>
      <c r="T90" s="23">
        <v>24113.681</v>
      </c>
      <c r="U90" s="23">
        <v>24399.812999999998</v>
      </c>
      <c r="V90" s="23">
        <v>24535.052</v>
      </c>
      <c r="W90" s="23">
        <v>24513.222000000002</v>
      </c>
      <c r="X90" s="23">
        <v>24385.325000000001</v>
      </c>
      <c r="Y90" s="23">
        <v>24148.539000000001</v>
      </c>
    </row>
    <row r="91" spans="2:25" x14ac:dyDescent="0.4">
      <c r="B91" s="29" t="s">
        <v>118</v>
      </c>
      <c r="C91" s="19">
        <v>74</v>
      </c>
      <c r="D91" s="19" t="s">
        <v>17</v>
      </c>
      <c r="E91" s="21" t="s">
        <v>19</v>
      </c>
      <c r="F91" s="21">
        <v>478</v>
      </c>
      <c r="G91" s="22" t="s">
        <v>71</v>
      </c>
      <c r="H91" s="21">
        <v>914</v>
      </c>
      <c r="I91" s="23">
        <v>2315.3829999999998</v>
      </c>
      <c r="J91" s="23">
        <v>2577.453</v>
      </c>
      <c r="K91" s="23">
        <v>2829.6610000000001</v>
      </c>
      <c r="L91" s="23">
        <v>3062.2759999999998</v>
      </c>
      <c r="M91" s="23">
        <v>3295.9630000000002</v>
      </c>
      <c r="N91" s="23">
        <v>3533.739</v>
      </c>
      <c r="O91" s="23">
        <v>3772.67</v>
      </c>
      <c r="P91" s="23">
        <v>4005.0230000000001</v>
      </c>
      <c r="Q91" s="23">
        <v>4221.3509999999997</v>
      </c>
      <c r="R91" s="23">
        <v>4420.777</v>
      </c>
      <c r="S91" s="23">
        <v>4605.857</v>
      </c>
      <c r="T91" s="23">
        <v>4776.0360000000001</v>
      </c>
      <c r="U91" s="23">
        <v>4935.8360000000002</v>
      </c>
      <c r="V91" s="23">
        <v>5079.1289999999999</v>
      </c>
      <c r="W91" s="23">
        <v>5199.5860000000002</v>
      </c>
      <c r="X91" s="23">
        <v>5300.9650000000001</v>
      </c>
      <c r="Y91" s="23">
        <v>5375.6450000000004</v>
      </c>
    </row>
    <row r="92" spans="2:25" x14ac:dyDescent="0.4">
      <c r="B92" s="29" t="s">
        <v>119</v>
      </c>
      <c r="C92" s="19">
        <v>75</v>
      </c>
      <c r="D92" s="19" t="s">
        <v>17</v>
      </c>
      <c r="E92" s="21" t="s">
        <v>19</v>
      </c>
      <c r="F92" s="21">
        <v>562</v>
      </c>
      <c r="G92" s="22" t="s">
        <v>71</v>
      </c>
      <c r="H92" s="21">
        <v>914</v>
      </c>
      <c r="I92" s="23">
        <v>14659.151</v>
      </c>
      <c r="J92" s="23">
        <v>17435.403999999999</v>
      </c>
      <c r="K92" s="23">
        <v>20473.039000000001</v>
      </c>
      <c r="L92" s="23">
        <v>23744.337</v>
      </c>
      <c r="M92" s="23">
        <v>27201.307000000001</v>
      </c>
      <c r="N92" s="23">
        <v>30719.873</v>
      </c>
      <c r="O92" s="23">
        <v>34165.800000000003</v>
      </c>
      <c r="P92" s="23">
        <v>37444.944000000003</v>
      </c>
      <c r="Q92" s="23">
        <v>40493.712</v>
      </c>
      <c r="R92" s="23">
        <v>43299.68</v>
      </c>
      <c r="S92" s="23">
        <v>45837.694000000003</v>
      </c>
      <c r="T92" s="23">
        <v>48071.902999999998</v>
      </c>
      <c r="U92" s="23">
        <v>49992.379000000001</v>
      </c>
      <c r="V92" s="23">
        <v>51593.99</v>
      </c>
      <c r="W92" s="23">
        <v>52903.93</v>
      </c>
      <c r="X92" s="23">
        <v>53883.224000000002</v>
      </c>
      <c r="Y92" s="23">
        <v>54561.203999999998</v>
      </c>
    </row>
    <row r="93" spans="2:25" x14ac:dyDescent="0.4">
      <c r="B93" s="29" t="s">
        <v>120</v>
      </c>
      <c r="C93" s="19">
        <v>76</v>
      </c>
      <c r="D93" s="19" t="s">
        <v>17</v>
      </c>
      <c r="E93" s="21" t="s">
        <v>19</v>
      </c>
      <c r="F93" s="21">
        <v>566</v>
      </c>
      <c r="G93" s="22" t="s">
        <v>71</v>
      </c>
      <c r="H93" s="21">
        <v>914</v>
      </c>
      <c r="I93" s="23">
        <v>111555.63099999999</v>
      </c>
      <c r="J93" s="23">
        <v>124113.111</v>
      </c>
      <c r="K93" s="23">
        <v>136395.611</v>
      </c>
      <c r="L93" s="23">
        <v>148349.201</v>
      </c>
      <c r="M93" s="23">
        <v>160387.01300000001</v>
      </c>
      <c r="N93" s="23">
        <v>172094.71599999999</v>
      </c>
      <c r="O93" s="23">
        <v>182796.82500000001</v>
      </c>
      <c r="P93" s="23">
        <v>192386.11499999999</v>
      </c>
      <c r="Q93" s="23">
        <v>200646.255</v>
      </c>
      <c r="R93" s="23">
        <v>207845.08900000001</v>
      </c>
      <c r="S93" s="23">
        <v>214161.34</v>
      </c>
      <c r="T93" s="23">
        <v>219450.614</v>
      </c>
      <c r="U93" s="23">
        <v>223835.30799999999</v>
      </c>
      <c r="V93" s="23">
        <v>226992.13099999999</v>
      </c>
      <c r="W93" s="23">
        <v>228995.807</v>
      </c>
      <c r="X93" s="23">
        <v>229973.79</v>
      </c>
      <c r="Y93" s="23">
        <v>230056.89199999999</v>
      </c>
    </row>
    <row r="94" spans="2:25" x14ac:dyDescent="0.4">
      <c r="B94" s="29" t="s">
        <v>121</v>
      </c>
      <c r="C94" s="19">
        <v>77</v>
      </c>
      <c r="D94" s="19" t="s">
        <v>17</v>
      </c>
      <c r="E94" s="21" t="s">
        <v>19</v>
      </c>
      <c r="F94" s="21">
        <v>686</v>
      </c>
      <c r="G94" s="22" t="s">
        <v>71</v>
      </c>
      <c r="H94" s="21">
        <v>914</v>
      </c>
      <c r="I94" s="23">
        <v>8896.2829999999994</v>
      </c>
      <c r="J94" s="23">
        <v>9874.6880000000001</v>
      </c>
      <c r="K94" s="23">
        <v>10745.3</v>
      </c>
      <c r="L94" s="23">
        <v>11547.088</v>
      </c>
      <c r="M94" s="23">
        <v>12418.773999999999</v>
      </c>
      <c r="N94" s="23">
        <v>13318.223</v>
      </c>
      <c r="O94" s="23">
        <v>14194.324000000001</v>
      </c>
      <c r="P94" s="23">
        <v>14993.141</v>
      </c>
      <c r="Q94" s="23">
        <v>15707.053</v>
      </c>
      <c r="R94" s="23">
        <v>16350.136</v>
      </c>
      <c r="S94" s="23">
        <v>16945.988000000001</v>
      </c>
      <c r="T94" s="23">
        <v>17491.967000000001</v>
      </c>
      <c r="U94" s="23">
        <v>17974.738000000001</v>
      </c>
      <c r="V94" s="23">
        <v>18373.043000000001</v>
      </c>
      <c r="W94" s="23">
        <v>18663.286</v>
      </c>
      <c r="X94" s="23">
        <v>18853.669999999998</v>
      </c>
      <c r="Y94" s="23">
        <v>18944.614000000001</v>
      </c>
    </row>
    <row r="95" spans="2:25" x14ac:dyDescent="0.4">
      <c r="B95" s="29" t="s">
        <v>122</v>
      </c>
      <c r="C95" s="19">
        <v>78</v>
      </c>
      <c r="D95" s="19" t="s">
        <v>17</v>
      </c>
      <c r="E95" s="21" t="s">
        <v>19</v>
      </c>
      <c r="F95" s="21">
        <v>694</v>
      </c>
      <c r="G95" s="22" t="s">
        <v>71</v>
      </c>
      <c r="H95" s="21">
        <v>914</v>
      </c>
      <c r="I95" s="23">
        <v>4093.0810000000001</v>
      </c>
      <c r="J95" s="23">
        <v>4349.6670000000004</v>
      </c>
      <c r="K95" s="23">
        <v>4541.4629999999997</v>
      </c>
      <c r="L95" s="23">
        <v>4705.0559999999996</v>
      </c>
      <c r="M95" s="23">
        <v>4828.7430000000004</v>
      </c>
      <c r="N95" s="23">
        <v>4924.5119999999997</v>
      </c>
      <c r="O95" s="23">
        <v>4987.4570000000003</v>
      </c>
      <c r="P95" s="23">
        <v>5015.518</v>
      </c>
      <c r="Q95" s="23">
        <v>5012.3729999999996</v>
      </c>
      <c r="R95" s="23">
        <v>4978.6689999999999</v>
      </c>
      <c r="S95" s="23">
        <v>4920.317</v>
      </c>
      <c r="T95" s="23">
        <v>4840.5069999999996</v>
      </c>
      <c r="U95" s="23">
        <v>4743.6850000000004</v>
      </c>
      <c r="V95" s="23">
        <v>4633.9059999999999</v>
      </c>
      <c r="W95" s="23">
        <v>4518.7309999999998</v>
      </c>
      <c r="X95" s="23">
        <v>4400.049</v>
      </c>
      <c r="Y95" s="23">
        <v>4279.2889999999998</v>
      </c>
    </row>
    <row r="96" spans="2:25" x14ac:dyDescent="0.4">
      <c r="B96" s="29" t="s">
        <v>123</v>
      </c>
      <c r="C96" s="19">
        <v>79</v>
      </c>
      <c r="D96" s="19" t="s">
        <v>17</v>
      </c>
      <c r="E96" s="21" t="s">
        <v>19</v>
      </c>
      <c r="F96" s="21">
        <v>768</v>
      </c>
      <c r="G96" s="22" t="s">
        <v>71</v>
      </c>
      <c r="H96" s="21">
        <v>914</v>
      </c>
      <c r="I96" s="23">
        <v>4255.1769999999997</v>
      </c>
      <c r="J96" s="23">
        <v>4629.6239999999998</v>
      </c>
      <c r="K96" s="23">
        <v>4991.6570000000002</v>
      </c>
      <c r="L96" s="23">
        <v>5374.7950000000001</v>
      </c>
      <c r="M96" s="23">
        <v>5773.9989999999998</v>
      </c>
      <c r="N96" s="23">
        <v>6157.0240000000003</v>
      </c>
      <c r="O96" s="23">
        <v>6502.6689999999999</v>
      </c>
      <c r="P96" s="23">
        <v>6814.0460000000003</v>
      </c>
      <c r="Q96" s="23">
        <v>7097.7</v>
      </c>
      <c r="R96" s="23">
        <v>7359.07</v>
      </c>
      <c r="S96" s="23">
        <v>7593.1109999999999</v>
      </c>
      <c r="T96" s="23">
        <v>7786.2659999999996</v>
      </c>
      <c r="U96" s="23">
        <v>7932.9539999999997</v>
      </c>
      <c r="V96" s="23">
        <v>8035.3069999999998</v>
      </c>
      <c r="W96" s="23">
        <v>8091.9189999999999</v>
      </c>
      <c r="X96" s="23">
        <v>8112.1980000000003</v>
      </c>
      <c r="Y96" s="23">
        <v>8095.05</v>
      </c>
    </row>
    <row r="97" spans="2:25" x14ac:dyDescent="0.4">
      <c r="B97" s="27" t="s">
        <v>124</v>
      </c>
      <c r="C97" s="19">
        <v>80</v>
      </c>
      <c r="D97" s="19" t="s">
        <v>17</v>
      </c>
      <c r="E97" s="21" t="s">
        <v>19</v>
      </c>
      <c r="F97" s="21">
        <v>1833</v>
      </c>
      <c r="G97" s="22" t="s">
        <v>67</v>
      </c>
      <c r="H97" s="21">
        <v>1828</v>
      </c>
      <c r="I97" s="23">
        <v>202757.28400000001</v>
      </c>
      <c r="J97" s="23">
        <v>214359.21900000001</v>
      </c>
      <c r="K97" s="23">
        <v>221295.989</v>
      </c>
      <c r="L97" s="23">
        <v>222334.25899999999</v>
      </c>
      <c r="M97" s="23">
        <v>223283.76199999999</v>
      </c>
      <c r="N97" s="23">
        <v>226106.65299999999</v>
      </c>
      <c r="O97" s="23">
        <v>229920.234</v>
      </c>
      <c r="P97" s="23">
        <v>232577.25599999999</v>
      </c>
      <c r="Q97" s="23">
        <v>233032.36799999999</v>
      </c>
      <c r="R97" s="23">
        <v>231754.63099999999</v>
      </c>
      <c r="S97" s="23">
        <v>229681.74600000001</v>
      </c>
      <c r="T97" s="23">
        <v>227627.77900000001</v>
      </c>
      <c r="U97" s="23">
        <v>225654.87400000001</v>
      </c>
      <c r="V97" s="23">
        <v>223428.06899999999</v>
      </c>
      <c r="W97" s="23">
        <v>220583.087</v>
      </c>
      <c r="X97" s="23">
        <v>217055.48699999999</v>
      </c>
      <c r="Y97" s="23">
        <v>213089.10200000001</v>
      </c>
    </row>
    <row r="98" spans="2:25" x14ac:dyDescent="0.4">
      <c r="B98" s="28" t="s">
        <v>125</v>
      </c>
      <c r="C98" s="19">
        <v>81</v>
      </c>
      <c r="D98" s="19" t="s">
        <v>17</v>
      </c>
      <c r="E98" s="21" t="s">
        <v>19</v>
      </c>
      <c r="F98" s="21">
        <v>912</v>
      </c>
      <c r="G98" s="22" t="s">
        <v>69</v>
      </c>
      <c r="H98" s="21">
        <v>1833</v>
      </c>
      <c r="I98" s="23">
        <v>101265.307</v>
      </c>
      <c r="J98" s="23">
        <v>108721.576</v>
      </c>
      <c r="K98" s="23">
        <v>113484.495</v>
      </c>
      <c r="L98" s="23">
        <v>114831.712</v>
      </c>
      <c r="M98" s="23">
        <v>116626.72199999999</v>
      </c>
      <c r="N98" s="23">
        <v>119894.82</v>
      </c>
      <c r="O98" s="23">
        <v>123700.03</v>
      </c>
      <c r="P98" s="23">
        <v>126588.79</v>
      </c>
      <c r="Q98" s="23">
        <v>128017.603</v>
      </c>
      <c r="R98" s="23">
        <v>128472.625</v>
      </c>
      <c r="S98" s="23">
        <v>128546.19</v>
      </c>
      <c r="T98" s="23">
        <v>128601.28</v>
      </c>
      <c r="U98" s="23">
        <v>128515.857</v>
      </c>
      <c r="V98" s="23">
        <v>128053.149</v>
      </c>
      <c r="W98" s="23">
        <v>127075.33100000001</v>
      </c>
      <c r="X98" s="23">
        <v>125639.09299999999</v>
      </c>
      <c r="Y98" s="23">
        <v>123917.433</v>
      </c>
    </row>
    <row r="99" spans="2:25" x14ac:dyDescent="0.4">
      <c r="B99" s="29" t="s">
        <v>126</v>
      </c>
      <c r="C99" s="19">
        <v>82</v>
      </c>
      <c r="D99" s="19" t="s">
        <v>17</v>
      </c>
      <c r="E99" s="21" t="s">
        <v>19</v>
      </c>
      <c r="F99" s="21">
        <v>12</v>
      </c>
      <c r="G99" s="22" t="s">
        <v>71</v>
      </c>
      <c r="H99" s="21">
        <v>912</v>
      </c>
      <c r="I99" s="23">
        <v>16409.237000000001</v>
      </c>
      <c r="J99" s="23">
        <v>18034.874</v>
      </c>
      <c r="K99" s="23">
        <v>18332.849999999999</v>
      </c>
      <c r="L99" s="23">
        <v>17669</v>
      </c>
      <c r="M99" s="23">
        <v>16773.271000000001</v>
      </c>
      <c r="N99" s="23">
        <v>16608.227999999999</v>
      </c>
      <c r="O99" s="23">
        <v>16999.562999999998</v>
      </c>
      <c r="P99" s="23">
        <v>17447.733</v>
      </c>
      <c r="Q99" s="23">
        <v>17506.559000000001</v>
      </c>
      <c r="R99" s="23">
        <v>17105.187999999998</v>
      </c>
      <c r="S99" s="23">
        <v>16498.313999999998</v>
      </c>
      <c r="T99" s="23">
        <v>16017.790999999999</v>
      </c>
      <c r="U99" s="23">
        <v>15800.661</v>
      </c>
      <c r="V99" s="23">
        <v>15725.314</v>
      </c>
      <c r="W99" s="23">
        <v>15599.885</v>
      </c>
      <c r="X99" s="23">
        <v>15306.985000000001</v>
      </c>
      <c r="Y99" s="23">
        <v>14883.484</v>
      </c>
    </row>
    <row r="100" spans="2:25" x14ac:dyDescent="0.4">
      <c r="B100" s="29" t="s">
        <v>127</v>
      </c>
      <c r="C100" s="19">
        <v>83</v>
      </c>
      <c r="D100" s="19" t="s">
        <v>17</v>
      </c>
      <c r="E100" s="21" t="s">
        <v>19</v>
      </c>
      <c r="F100" s="21">
        <v>818</v>
      </c>
      <c r="G100" s="22" t="s">
        <v>71</v>
      </c>
      <c r="H100" s="21">
        <v>912</v>
      </c>
      <c r="I100" s="23">
        <v>43413.970999999998</v>
      </c>
      <c r="J100" s="23">
        <v>47065.665000000001</v>
      </c>
      <c r="K100" s="23">
        <v>49779.612000000001</v>
      </c>
      <c r="L100" s="23">
        <v>50597.025999999998</v>
      </c>
      <c r="M100" s="23">
        <v>51985.277999999998</v>
      </c>
      <c r="N100" s="23">
        <v>54018.436999999998</v>
      </c>
      <c r="O100" s="23">
        <v>56076.648999999998</v>
      </c>
      <c r="P100" s="23">
        <v>57336.173000000003</v>
      </c>
      <c r="Q100" s="23">
        <v>57746.824000000001</v>
      </c>
      <c r="R100" s="23">
        <v>57854.642999999996</v>
      </c>
      <c r="S100" s="23">
        <v>57905.976000000002</v>
      </c>
      <c r="T100" s="23">
        <v>57879.065000000002</v>
      </c>
      <c r="U100" s="23">
        <v>57573.658000000003</v>
      </c>
      <c r="V100" s="23">
        <v>56924.625</v>
      </c>
      <c r="W100" s="23">
        <v>56034.427000000003</v>
      </c>
      <c r="X100" s="23">
        <v>55054.947999999997</v>
      </c>
      <c r="Y100" s="23">
        <v>54063.917000000001</v>
      </c>
    </row>
    <row r="101" spans="2:25" x14ac:dyDescent="0.4">
      <c r="B101" s="29" t="s">
        <v>128</v>
      </c>
      <c r="C101" s="19">
        <v>84</v>
      </c>
      <c r="D101" s="19" t="s">
        <v>17</v>
      </c>
      <c r="E101" s="21" t="s">
        <v>19</v>
      </c>
      <c r="F101" s="21">
        <v>434</v>
      </c>
      <c r="G101" s="22" t="s">
        <v>71</v>
      </c>
      <c r="H101" s="21">
        <v>912</v>
      </c>
      <c r="I101" s="23">
        <v>2471.165</v>
      </c>
      <c r="J101" s="23">
        <v>2488.799</v>
      </c>
      <c r="K101" s="23">
        <v>2412.672</v>
      </c>
      <c r="L101" s="23">
        <v>2282.076</v>
      </c>
      <c r="M101" s="23">
        <v>2192.1590000000001</v>
      </c>
      <c r="N101" s="23">
        <v>2145.8290000000002</v>
      </c>
      <c r="O101" s="23">
        <v>2127.6729999999998</v>
      </c>
      <c r="P101" s="23">
        <v>2106.1950000000002</v>
      </c>
      <c r="Q101" s="23">
        <v>2056.6280000000002</v>
      </c>
      <c r="R101" s="23">
        <v>1982.383</v>
      </c>
      <c r="S101" s="23">
        <v>1904.077</v>
      </c>
      <c r="T101" s="23">
        <v>1842.441</v>
      </c>
      <c r="U101" s="23">
        <v>1800.9849999999999</v>
      </c>
      <c r="V101" s="23">
        <v>1766.982</v>
      </c>
      <c r="W101" s="23">
        <v>1727.135</v>
      </c>
      <c r="X101" s="23">
        <v>1676.4970000000001</v>
      </c>
      <c r="Y101" s="23">
        <v>1620.412</v>
      </c>
    </row>
    <row r="102" spans="2:25" x14ac:dyDescent="0.4">
      <c r="B102" s="29" t="s">
        <v>129</v>
      </c>
      <c r="C102" s="19">
        <v>85</v>
      </c>
      <c r="D102" s="19" t="s">
        <v>17</v>
      </c>
      <c r="E102" s="21" t="s">
        <v>19</v>
      </c>
      <c r="F102" s="21">
        <v>504</v>
      </c>
      <c r="G102" s="22" t="s">
        <v>71</v>
      </c>
      <c r="H102" s="21">
        <v>912</v>
      </c>
      <c r="I102" s="23">
        <v>12849.811</v>
      </c>
      <c r="J102" s="23">
        <v>13044.343999999999</v>
      </c>
      <c r="K102" s="23">
        <v>12985.109</v>
      </c>
      <c r="L102" s="23">
        <v>12556.994000000001</v>
      </c>
      <c r="M102" s="23">
        <v>12209.422</v>
      </c>
      <c r="N102" s="23">
        <v>11941.87</v>
      </c>
      <c r="O102" s="23">
        <v>11724.069</v>
      </c>
      <c r="P102" s="23">
        <v>11489.207</v>
      </c>
      <c r="Q102" s="23">
        <v>11182.785</v>
      </c>
      <c r="R102" s="23">
        <v>10813.856</v>
      </c>
      <c r="S102" s="23">
        <v>10431.129999999999</v>
      </c>
      <c r="T102" s="23">
        <v>10074.514999999999</v>
      </c>
      <c r="U102" s="23">
        <v>9756.6939999999995</v>
      </c>
      <c r="V102" s="23">
        <v>9455.018</v>
      </c>
      <c r="W102" s="23">
        <v>9150.1849999999995</v>
      </c>
      <c r="X102" s="23">
        <v>8837.8060000000005</v>
      </c>
      <c r="Y102" s="23">
        <v>8522.9369999999999</v>
      </c>
    </row>
    <row r="103" spans="2:25" x14ac:dyDescent="0.4">
      <c r="B103" s="29" t="s">
        <v>130</v>
      </c>
      <c r="C103" s="19">
        <v>86</v>
      </c>
      <c r="D103" s="19" t="s">
        <v>17</v>
      </c>
      <c r="E103" s="21" t="s">
        <v>19</v>
      </c>
      <c r="F103" s="21">
        <v>729</v>
      </c>
      <c r="G103" s="22" t="s">
        <v>71</v>
      </c>
      <c r="H103" s="21">
        <v>912</v>
      </c>
      <c r="I103" s="23">
        <v>22252.463</v>
      </c>
      <c r="J103" s="23">
        <v>24079.778999999999</v>
      </c>
      <c r="K103" s="23">
        <v>25977.685000000001</v>
      </c>
      <c r="L103" s="23">
        <v>27948.769</v>
      </c>
      <c r="M103" s="23">
        <v>29889.35</v>
      </c>
      <c r="N103" s="23">
        <v>31693.141</v>
      </c>
      <c r="O103" s="23">
        <v>33284.313000000002</v>
      </c>
      <c r="P103" s="23">
        <v>34709.402999999998</v>
      </c>
      <c r="Q103" s="23">
        <v>36068.542999999998</v>
      </c>
      <c r="R103" s="23">
        <v>37368.769999999997</v>
      </c>
      <c r="S103" s="23">
        <v>38588.468999999997</v>
      </c>
      <c r="T103" s="23">
        <v>39671.690999999999</v>
      </c>
      <c r="U103" s="23">
        <v>40527.243000000002</v>
      </c>
      <c r="V103" s="23">
        <v>41161.837</v>
      </c>
      <c r="W103" s="23">
        <v>41591.127</v>
      </c>
      <c r="X103" s="23">
        <v>41860.385000000002</v>
      </c>
      <c r="Y103" s="23">
        <v>42009.720999999998</v>
      </c>
    </row>
    <row r="104" spans="2:25" x14ac:dyDescent="0.4">
      <c r="B104" s="29" t="s">
        <v>131</v>
      </c>
      <c r="C104" s="19">
        <v>87</v>
      </c>
      <c r="D104" s="19" t="s">
        <v>17</v>
      </c>
      <c r="E104" s="21" t="s">
        <v>19</v>
      </c>
      <c r="F104" s="21">
        <v>788</v>
      </c>
      <c r="G104" s="22" t="s">
        <v>71</v>
      </c>
      <c r="H104" s="21">
        <v>912</v>
      </c>
      <c r="I104" s="23">
        <v>3657.6970000000001</v>
      </c>
      <c r="J104" s="23">
        <v>3782.6410000000001</v>
      </c>
      <c r="K104" s="23">
        <v>3758.7530000000002</v>
      </c>
      <c r="L104" s="23">
        <v>3534.0340000000001</v>
      </c>
      <c r="M104" s="23">
        <v>3328.0540000000001</v>
      </c>
      <c r="N104" s="23">
        <v>3233.3150000000001</v>
      </c>
      <c r="O104" s="23">
        <v>3228.5990000000002</v>
      </c>
      <c r="P104" s="23">
        <v>3235.6970000000001</v>
      </c>
      <c r="Q104" s="23">
        <v>3187.3420000000001</v>
      </c>
      <c r="R104" s="23">
        <v>3075.1990000000001</v>
      </c>
      <c r="S104" s="23">
        <v>2942.6970000000001</v>
      </c>
      <c r="T104" s="23">
        <v>2837.239</v>
      </c>
      <c r="U104" s="23">
        <v>2774.73</v>
      </c>
      <c r="V104" s="23">
        <v>2733.96</v>
      </c>
      <c r="W104" s="23">
        <v>2683.569</v>
      </c>
      <c r="X104" s="23">
        <v>2610.0770000000002</v>
      </c>
      <c r="Y104" s="23">
        <v>2521.3939999999998</v>
      </c>
    </row>
    <row r="105" spans="2:25" x14ac:dyDescent="0.4">
      <c r="B105" s="29" t="s">
        <v>132</v>
      </c>
      <c r="C105" s="19">
        <v>88</v>
      </c>
      <c r="D105" s="19" t="s">
        <v>17</v>
      </c>
      <c r="E105" s="21" t="s">
        <v>19</v>
      </c>
      <c r="F105" s="21">
        <v>732</v>
      </c>
      <c r="G105" s="22" t="s">
        <v>71</v>
      </c>
      <c r="H105" s="21">
        <v>912</v>
      </c>
      <c r="I105" s="23">
        <v>210.96299999999999</v>
      </c>
      <c r="J105" s="23">
        <v>225.47399999999999</v>
      </c>
      <c r="K105" s="23">
        <v>237.81399999999999</v>
      </c>
      <c r="L105" s="23">
        <v>243.81299999999999</v>
      </c>
      <c r="M105" s="23">
        <v>249.18799999999999</v>
      </c>
      <c r="N105" s="23">
        <v>254</v>
      </c>
      <c r="O105" s="23">
        <v>259.16399999999999</v>
      </c>
      <c r="P105" s="23">
        <v>264.38200000000001</v>
      </c>
      <c r="Q105" s="23">
        <v>268.92200000000003</v>
      </c>
      <c r="R105" s="23">
        <v>272.58600000000001</v>
      </c>
      <c r="S105" s="23">
        <v>275.52699999999999</v>
      </c>
      <c r="T105" s="23">
        <v>278.53800000000001</v>
      </c>
      <c r="U105" s="23">
        <v>281.88600000000002</v>
      </c>
      <c r="V105" s="23">
        <v>285.41300000000001</v>
      </c>
      <c r="W105" s="23">
        <v>289.00299999999999</v>
      </c>
      <c r="X105" s="23">
        <v>292.39499999999998</v>
      </c>
      <c r="Y105" s="23">
        <v>295.56799999999998</v>
      </c>
    </row>
    <row r="106" spans="2:25" x14ac:dyDescent="0.4">
      <c r="B106" s="28" t="s">
        <v>133</v>
      </c>
      <c r="C106" s="19">
        <v>89</v>
      </c>
      <c r="D106" s="19" t="s">
        <v>17</v>
      </c>
      <c r="E106" s="21" t="s">
        <v>19</v>
      </c>
      <c r="F106" s="21">
        <v>922</v>
      </c>
      <c r="G106" s="22" t="s">
        <v>69</v>
      </c>
      <c r="H106" s="21">
        <v>1833</v>
      </c>
      <c r="I106" s="23">
        <v>101491.977</v>
      </c>
      <c r="J106" s="23">
        <v>105637.643</v>
      </c>
      <c r="K106" s="23">
        <v>107811.49400000001</v>
      </c>
      <c r="L106" s="23">
        <v>107502.54700000001</v>
      </c>
      <c r="M106" s="23">
        <v>106657.04</v>
      </c>
      <c r="N106" s="23">
        <v>106211.833</v>
      </c>
      <c r="O106" s="23">
        <v>106220.204</v>
      </c>
      <c r="P106" s="23">
        <v>105988.466</v>
      </c>
      <c r="Q106" s="23">
        <v>105014.765</v>
      </c>
      <c r="R106" s="23">
        <v>103282.00599999999</v>
      </c>
      <c r="S106" s="23">
        <v>101135.556</v>
      </c>
      <c r="T106" s="23">
        <v>99026.498999999996</v>
      </c>
      <c r="U106" s="23">
        <v>97139.017000000007</v>
      </c>
      <c r="V106" s="23">
        <v>95374.92</v>
      </c>
      <c r="W106" s="23">
        <v>93507.755999999994</v>
      </c>
      <c r="X106" s="23">
        <v>91416.394</v>
      </c>
      <c r="Y106" s="23">
        <v>89171.668999999994</v>
      </c>
    </row>
    <row r="107" spans="2:25" x14ac:dyDescent="0.4">
      <c r="B107" s="29" t="s">
        <v>134</v>
      </c>
      <c r="C107" s="19">
        <v>90</v>
      </c>
      <c r="D107" s="19" t="s">
        <v>17</v>
      </c>
      <c r="E107" s="21" t="s">
        <v>19</v>
      </c>
      <c r="F107" s="21">
        <v>51</v>
      </c>
      <c r="G107" s="22" t="s">
        <v>71</v>
      </c>
      <c r="H107" s="21">
        <v>922</v>
      </c>
      <c r="I107" s="23">
        <v>787.78899999999999</v>
      </c>
      <c r="J107" s="23">
        <v>792.673</v>
      </c>
      <c r="K107" s="23">
        <v>751.01300000000003</v>
      </c>
      <c r="L107" s="23">
        <v>685.99099999999999</v>
      </c>
      <c r="M107" s="23">
        <v>633.35799999999995</v>
      </c>
      <c r="N107" s="23">
        <v>609.72900000000004</v>
      </c>
      <c r="O107" s="23">
        <v>603.79700000000003</v>
      </c>
      <c r="P107" s="23">
        <v>595.53800000000001</v>
      </c>
      <c r="Q107" s="23">
        <v>572.98500000000001</v>
      </c>
      <c r="R107" s="23">
        <v>539.32000000000005</v>
      </c>
      <c r="S107" s="23">
        <v>507.63</v>
      </c>
      <c r="T107" s="23">
        <v>486.57400000000001</v>
      </c>
      <c r="U107" s="23">
        <v>474.41899999999998</v>
      </c>
      <c r="V107" s="23">
        <v>463.22399999999999</v>
      </c>
      <c r="W107" s="23">
        <v>446.77600000000001</v>
      </c>
      <c r="X107" s="23">
        <v>424.767</v>
      </c>
      <c r="Y107" s="23">
        <v>401.67200000000003</v>
      </c>
    </row>
    <row r="108" spans="2:25" x14ac:dyDescent="0.4">
      <c r="B108" s="29" t="s">
        <v>135</v>
      </c>
      <c r="C108" s="19">
        <v>91</v>
      </c>
      <c r="D108" s="19" t="s">
        <v>17</v>
      </c>
      <c r="E108" s="21">
        <v>3</v>
      </c>
      <c r="F108" s="21">
        <v>31</v>
      </c>
      <c r="G108" s="22" t="s">
        <v>71</v>
      </c>
      <c r="H108" s="21">
        <v>922</v>
      </c>
      <c r="I108" s="23">
        <v>3021.4960000000001</v>
      </c>
      <c r="J108" s="23">
        <v>3083.2139999999999</v>
      </c>
      <c r="K108" s="23">
        <v>3018.7660000000001</v>
      </c>
      <c r="L108" s="23">
        <v>2797.3270000000002</v>
      </c>
      <c r="M108" s="23">
        <v>2625.587</v>
      </c>
      <c r="N108" s="23">
        <v>2552.4839999999999</v>
      </c>
      <c r="O108" s="23">
        <v>2507.5</v>
      </c>
      <c r="P108" s="23">
        <v>2426.7840000000001</v>
      </c>
      <c r="Q108" s="23">
        <v>2314.105</v>
      </c>
      <c r="R108" s="23">
        <v>2210.1729999999998</v>
      </c>
      <c r="S108" s="23">
        <v>2134.4409999999998</v>
      </c>
      <c r="T108" s="23">
        <v>2077.8150000000001</v>
      </c>
      <c r="U108" s="23">
        <v>2023.4380000000001</v>
      </c>
      <c r="V108" s="23">
        <v>1963.769</v>
      </c>
      <c r="W108" s="23">
        <v>1900.1869999999999</v>
      </c>
      <c r="X108" s="23">
        <v>1838.6980000000001</v>
      </c>
      <c r="Y108" s="23">
        <v>1786.7049999999999</v>
      </c>
    </row>
    <row r="109" spans="2:25" x14ac:dyDescent="0.4">
      <c r="B109" s="29" t="s">
        <v>136</v>
      </c>
      <c r="C109" s="19">
        <v>92</v>
      </c>
      <c r="D109" s="19" t="s">
        <v>17</v>
      </c>
      <c r="E109" s="21" t="s">
        <v>19</v>
      </c>
      <c r="F109" s="21">
        <v>48</v>
      </c>
      <c r="G109" s="22" t="s">
        <v>71</v>
      </c>
      <c r="H109" s="21">
        <v>922</v>
      </c>
      <c r="I109" s="23">
        <v>399.99</v>
      </c>
      <c r="J109" s="23">
        <v>423.91899999999998</v>
      </c>
      <c r="K109" s="23">
        <v>442.70400000000001</v>
      </c>
      <c r="L109" s="23">
        <v>444.57</v>
      </c>
      <c r="M109" s="23">
        <v>442.50799999999998</v>
      </c>
      <c r="N109" s="23">
        <v>432.25799999999998</v>
      </c>
      <c r="O109" s="23">
        <v>418.24099999999999</v>
      </c>
      <c r="P109" s="23">
        <v>403.29199999999997</v>
      </c>
      <c r="Q109" s="23">
        <v>393.70800000000003</v>
      </c>
      <c r="R109" s="23">
        <v>388.95400000000001</v>
      </c>
      <c r="S109" s="23">
        <v>385.68700000000001</v>
      </c>
      <c r="T109" s="23">
        <v>381.16500000000002</v>
      </c>
      <c r="U109" s="23">
        <v>375</v>
      </c>
      <c r="V109" s="23">
        <v>368.971</v>
      </c>
      <c r="W109" s="23">
        <v>364.45299999999997</v>
      </c>
      <c r="X109" s="23">
        <v>361.95100000000002</v>
      </c>
      <c r="Y109" s="23">
        <v>360.88299999999998</v>
      </c>
    </row>
    <row r="110" spans="2:25" x14ac:dyDescent="0.4">
      <c r="B110" s="29" t="s">
        <v>137</v>
      </c>
      <c r="C110" s="19">
        <v>93</v>
      </c>
      <c r="D110" s="19" t="s">
        <v>17</v>
      </c>
      <c r="E110" s="21">
        <v>4</v>
      </c>
      <c r="F110" s="21">
        <v>196</v>
      </c>
      <c r="G110" s="22" t="s">
        <v>71</v>
      </c>
      <c r="H110" s="21">
        <v>922</v>
      </c>
      <c r="I110" s="23">
        <v>274.05</v>
      </c>
      <c r="J110" s="23">
        <v>268.35899999999998</v>
      </c>
      <c r="K110" s="23">
        <v>256.59500000000003</v>
      </c>
      <c r="L110" s="23">
        <v>243.762</v>
      </c>
      <c r="M110" s="23">
        <v>235.136</v>
      </c>
      <c r="N110" s="23">
        <v>233.124</v>
      </c>
      <c r="O110" s="23">
        <v>233.691</v>
      </c>
      <c r="P110" s="23">
        <v>232.89</v>
      </c>
      <c r="Q110" s="23">
        <v>229.827</v>
      </c>
      <c r="R110" s="23">
        <v>226.39</v>
      </c>
      <c r="S110" s="23">
        <v>224.71799999999999</v>
      </c>
      <c r="T110" s="23">
        <v>225.33099999999999</v>
      </c>
      <c r="U110" s="23">
        <v>227.358</v>
      </c>
      <c r="V110" s="23">
        <v>229.20699999999999</v>
      </c>
      <c r="W110" s="23">
        <v>229.90100000000001</v>
      </c>
      <c r="X110" s="23">
        <v>230.06700000000001</v>
      </c>
      <c r="Y110" s="23">
        <v>230.69</v>
      </c>
    </row>
    <row r="111" spans="2:25" x14ac:dyDescent="0.4">
      <c r="B111" s="29" t="s">
        <v>138</v>
      </c>
      <c r="C111" s="19">
        <v>94</v>
      </c>
      <c r="D111" s="19" t="s">
        <v>17</v>
      </c>
      <c r="E111" s="21">
        <v>5</v>
      </c>
      <c r="F111" s="21">
        <v>268</v>
      </c>
      <c r="G111" s="22" t="s">
        <v>71</v>
      </c>
      <c r="H111" s="21">
        <v>922</v>
      </c>
      <c r="I111" s="23">
        <v>1024.22</v>
      </c>
      <c r="J111" s="23">
        <v>1037.26</v>
      </c>
      <c r="K111" s="23">
        <v>997.803</v>
      </c>
      <c r="L111" s="23">
        <v>922.44299999999998</v>
      </c>
      <c r="M111" s="23">
        <v>867.18100000000004</v>
      </c>
      <c r="N111" s="23">
        <v>841.73599999999999</v>
      </c>
      <c r="O111" s="23">
        <v>828.36400000000003</v>
      </c>
      <c r="P111" s="23">
        <v>807.26400000000001</v>
      </c>
      <c r="Q111" s="23">
        <v>771.57100000000003</v>
      </c>
      <c r="R111" s="23">
        <v>727.26900000000001</v>
      </c>
      <c r="S111" s="23">
        <v>685.99300000000005</v>
      </c>
      <c r="T111" s="23">
        <v>653.73400000000004</v>
      </c>
      <c r="U111" s="23">
        <v>628.08799999999997</v>
      </c>
      <c r="V111" s="23">
        <v>602.39499999999998</v>
      </c>
      <c r="W111" s="23">
        <v>572.15499999999997</v>
      </c>
      <c r="X111" s="23">
        <v>538.14700000000005</v>
      </c>
      <c r="Y111" s="23">
        <v>504.33699999999999</v>
      </c>
    </row>
    <row r="112" spans="2:25" x14ac:dyDescent="0.4">
      <c r="B112" s="29" t="s">
        <v>139</v>
      </c>
      <c r="C112" s="19">
        <v>95</v>
      </c>
      <c r="D112" s="19" t="s">
        <v>17</v>
      </c>
      <c r="E112" s="21" t="s">
        <v>19</v>
      </c>
      <c r="F112" s="21">
        <v>368</v>
      </c>
      <c r="G112" s="22" t="s">
        <v>71</v>
      </c>
      <c r="H112" s="21">
        <v>922</v>
      </c>
      <c r="I112" s="23">
        <v>19320.987000000001</v>
      </c>
      <c r="J112" s="23">
        <v>20840.168000000001</v>
      </c>
      <c r="K112" s="23">
        <v>22285.13</v>
      </c>
      <c r="L112" s="23">
        <v>23389.453000000001</v>
      </c>
      <c r="M112" s="23">
        <v>24624.252</v>
      </c>
      <c r="N112" s="23">
        <v>25709.526000000002</v>
      </c>
      <c r="O112" s="23">
        <v>26630.32</v>
      </c>
      <c r="P112" s="23">
        <v>27393.937999999998</v>
      </c>
      <c r="Q112" s="23">
        <v>27998.819</v>
      </c>
      <c r="R112" s="23">
        <v>28448.038</v>
      </c>
      <c r="S112" s="23">
        <v>28748.126</v>
      </c>
      <c r="T112" s="23">
        <v>28905.995999999999</v>
      </c>
      <c r="U112" s="23">
        <v>28900.655999999999</v>
      </c>
      <c r="V112" s="23">
        <v>28750.922999999999</v>
      </c>
      <c r="W112" s="23">
        <v>28466.025000000001</v>
      </c>
      <c r="X112" s="23">
        <v>28071.65</v>
      </c>
      <c r="Y112" s="23">
        <v>27611.164000000001</v>
      </c>
    </row>
    <row r="113" spans="2:25" x14ac:dyDescent="0.4">
      <c r="B113" s="29" t="s">
        <v>140</v>
      </c>
      <c r="C113" s="19">
        <v>96</v>
      </c>
      <c r="D113" s="19" t="s">
        <v>17</v>
      </c>
      <c r="E113" s="21" t="s">
        <v>19</v>
      </c>
      <c r="F113" s="21">
        <v>376</v>
      </c>
      <c r="G113" s="22" t="s">
        <v>71</v>
      </c>
      <c r="H113" s="21">
        <v>922</v>
      </c>
      <c r="I113" s="23">
        <v>3076.1590000000001</v>
      </c>
      <c r="J113" s="23">
        <v>3265.4549999999999</v>
      </c>
      <c r="K113" s="23">
        <v>3399.3209999999999</v>
      </c>
      <c r="L113" s="23">
        <v>3483.9470000000001</v>
      </c>
      <c r="M113" s="23">
        <v>3587.8040000000001</v>
      </c>
      <c r="N113" s="23">
        <v>3730.8290000000002</v>
      </c>
      <c r="O113" s="23">
        <v>3879.1579999999999</v>
      </c>
      <c r="P113" s="23">
        <v>3993.48</v>
      </c>
      <c r="Q113" s="23">
        <v>4058.04</v>
      </c>
      <c r="R113" s="23">
        <v>4080.7820000000002</v>
      </c>
      <c r="S113" s="23">
        <v>4087.6309999999999</v>
      </c>
      <c r="T113" s="23">
        <v>4102.8379999999997</v>
      </c>
      <c r="U113" s="23">
        <v>4125.9480000000003</v>
      </c>
      <c r="V113" s="23">
        <v>4142.3059999999996</v>
      </c>
      <c r="W113" s="23">
        <v>4137.723</v>
      </c>
      <c r="X113" s="23">
        <v>4107.8819999999996</v>
      </c>
      <c r="Y113" s="23">
        <v>4064.433</v>
      </c>
    </row>
    <row r="114" spans="2:25" x14ac:dyDescent="0.4">
      <c r="B114" s="29" t="s">
        <v>141</v>
      </c>
      <c r="C114" s="19">
        <v>97</v>
      </c>
      <c r="D114" s="19" t="s">
        <v>17</v>
      </c>
      <c r="E114" s="21" t="s">
        <v>19</v>
      </c>
      <c r="F114" s="21">
        <v>400</v>
      </c>
      <c r="G114" s="22" t="s">
        <v>71</v>
      </c>
      <c r="H114" s="21">
        <v>922</v>
      </c>
      <c r="I114" s="23">
        <v>4392.4160000000002</v>
      </c>
      <c r="J114" s="23">
        <v>4108.8440000000001</v>
      </c>
      <c r="K114" s="23">
        <v>3871.6260000000002</v>
      </c>
      <c r="L114" s="23">
        <v>3768.05</v>
      </c>
      <c r="M114" s="23">
        <v>3823.1379999999999</v>
      </c>
      <c r="N114" s="23">
        <v>3809.9549999999999</v>
      </c>
      <c r="O114" s="23">
        <v>3726.614</v>
      </c>
      <c r="P114" s="23">
        <v>3596.75</v>
      </c>
      <c r="Q114" s="23">
        <v>3460.4960000000001</v>
      </c>
      <c r="R114" s="23">
        <v>3346.25</v>
      </c>
      <c r="S114" s="23">
        <v>3257.5610000000001</v>
      </c>
      <c r="T114" s="23">
        <v>3175.5259999999998</v>
      </c>
      <c r="U114" s="23">
        <v>3079.047</v>
      </c>
      <c r="V114" s="23">
        <v>2968.4760000000001</v>
      </c>
      <c r="W114" s="23">
        <v>2858.68</v>
      </c>
      <c r="X114" s="23">
        <v>2761.259</v>
      </c>
      <c r="Y114" s="23">
        <v>2676.7939999999999</v>
      </c>
    </row>
    <row r="115" spans="2:25" x14ac:dyDescent="0.4">
      <c r="B115" s="29" t="s">
        <v>142</v>
      </c>
      <c r="C115" s="19">
        <v>98</v>
      </c>
      <c r="D115" s="19" t="s">
        <v>17</v>
      </c>
      <c r="E115" s="21" t="s">
        <v>19</v>
      </c>
      <c r="F115" s="21">
        <v>414</v>
      </c>
      <c r="G115" s="22" t="s">
        <v>71</v>
      </c>
      <c r="H115" s="21">
        <v>922</v>
      </c>
      <c r="I115" s="23">
        <v>1141.5519999999999</v>
      </c>
      <c r="J115" s="23">
        <v>1171.654</v>
      </c>
      <c r="K115" s="23">
        <v>1121.2380000000001</v>
      </c>
      <c r="L115" s="23">
        <v>1086.481</v>
      </c>
      <c r="M115" s="23">
        <v>1103.9159999999999</v>
      </c>
      <c r="N115" s="23">
        <v>1172.0509999999999</v>
      </c>
      <c r="O115" s="23">
        <v>1225.0730000000001</v>
      </c>
      <c r="P115" s="23">
        <v>1236.6600000000001</v>
      </c>
      <c r="Q115" s="23">
        <v>1220.759</v>
      </c>
      <c r="R115" s="23">
        <v>1204.9770000000001</v>
      </c>
      <c r="S115" s="23">
        <v>1211.067</v>
      </c>
      <c r="T115" s="23">
        <v>1238.4469999999999</v>
      </c>
      <c r="U115" s="23">
        <v>1267.136</v>
      </c>
      <c r="V115" s="23">
        <v>1281.752</v>
      </c>
      <c r="W115" s="23">
        <v>1280.6849999999999</v>
      </c>
      <c r="X115" s="23">
        <v>1275.617</v>
      </c>
      <c r="Y115" s="23">
        <v>1278.5170000000001</v>
      </c>
    </row>
    <row r="116" spans="2:25" x14ac:dyDescent="0.4">
      <c r="B116" s="29" t="s">
        <v>143</v>
      </c>
      <c r="C116" s="19">
        <v>99</v>
      </c>
      <c r="D116" s="19" t="s">
        <v>17</v>
      </c>
      <c r="E116" s="21" t="s">
        <v>19</v>
      </c>
      <c r="F116" s="21">
        <v>422</v>
      </c>
      <c r="G116" s="22" t="s">
        <v>71</v>
      </c>
      <c r="H116" s="21">
        <v>922</v>
      </c>
      <c r="I116" s="23">
        <v>2287.154</v>
      </c>
      <c r="J116" s="23">
        <v>1922.1759999999999</v>
      </c>
      <c r="K116" s="23">
        <v>1734.826</v>
      </c>
      <c r="L116" s="23">
        <v>1639.28</v>
      </c>
      <c r="M116" s="23">
        <v>1592.684</v>
      </c>
      <c r="N116" s="23">
        <v>1510.6420000000001</v>
      </c>
      <c r="O116" s="23">
        <v>1436.164</v>
      </c>
      <c r="P116" s="23">
        <v>1392.2049999999999</v>
      </c>
      <c r="Q116" s="23">
        <v>1368.797</v>
      </c>
      <c r="R116" s="23">
        <v>1342.4349999999999</v>
      </c>
      <c r="S116" s="23">
        <v>1299.692</v>
      </c>
      <c r="T116" s="23">
        <v>1243.681</v>
      </c>
      <c r="U116" s="23">
        <v>1188.6099999999999</v>
      </c>
      <c r="V116" s="23">
        <v>1145.8019999999999</v>
      </c>
      <c r="W116" s="23">
        <v>1114.3979999999999</v>
      </c>
      <c r="X116" s="23">
        <v>1086.557</v>
      </c>
      <c r="Y116" s="23">
        <v>1054.175</v>
      </c>
    </row>
    <row r="117" spans="2:25" x14ac:dyDescent="0.4">
      <c r="B117" s="29" t="s">
        <v>144</v>
      </c>
      <c r="C117" s="19">
        <v>100</v>
      </c>
      <c r="D117" s="19" t="s">
        <v>17</v>
      </c>
      <c r="E117" s="21" t="s">
        <v>19</v>
      </c>
      <c r="F117" s="21">
        <v>512</v>
      </c>
      <c r="G117" s="22" t="s">
        <v>71</v>
      </c>
      <c r="H117" s="21">
        <v>922</v>
      </c>
      <c r="I117" s="23">
        <v>1362.877</v>
      </c>
      <c r="J117" s="23">
        <v>1580.7660000000001</v>
      </c>
      <c r="K117" s="23">
        <v>1644.4770000000001</v>
      </c>
      <c r="L117" s="23">
        <v>1610.0640000000001</v>
      </c>
      <c r="M117" s="23">
        <v>1502.7809999999999</v>
      </c>
      <c r="N117" s="23">
        <v>1447.2190000000001</v>
      </c>
      <c r="O117" s="23">
        <v>1447.5530000000001</v>
      </c>
      <c r="P117" s="23">
        <v>1479.6990000000001</v>
      </c>
      <c r="Q117" s="23">
        <v>1499.5260000000001</v>
      </c>
      <c r="R117" s="23">
        <v>1483.423</v>
      </c>
      <c r="S117" s="23">
        <v>1438.9069999999999</v>
      </c>
      <c r="T117" s="23">
        <v>1388.9580000000001</v>
      </c>
      <c r="U117" s="23">
        <v>1357.527</v>
      </c>
      <c r="V117" s="23">
        <v>1349.1769999999999</v>
      </c>
      <c r="W117" s="23">
        <v>1351.056</v>
      </c>
      <c r="X117" s="23">
        <v>1346.019</v>
      </c>
      <c r="Y117" s="23">
        <v>1326.2750000000001</v>
      </c>
    </row>
    <row r="118" spans="2:25" x14ac:dyDescent="0.4">
      <c r="B118" s="29" t="s">
        <v>145</v>
      </c>
      <c r="C118" s="19">
        <v>101</v>
      </c>
      <c r="D118" s="19" t="s">
        <v>17</v>
      </c>
      <c r="E118" s="21" t="s">
        <v>19</v>
      </c>
      <c r="F118" s="21">
        <v>634</v>
      </c>
      <c r="G118" s="22" t="s">
        <v>71</v>
      </c>
      <c r="H118" s="21">
        <v>922</v>
      </c>
      <c r="I118" s="23">
        <v>498.93599999999998</v>
      </c>
      <c r="J118" s="23">
        <v>549.03</v>
      </c>
      <c r="K118" s="23">
        <v>571.50199999999995</v>
      </c>
      <c r="L118" s="23">
        <v>575.00400000000002</v>
      </c>
      <c r="M118" s="23">
        <v>562.90099999999995</v>
      </c>
      <c r="N118" s="23">
        <v>556.09</v>
      </c>
      <c r="O118" s="23">
        <v>555.34100000000001</v>
      </c>
      <c r="P118" s="23">
        <v>561.21100000000001</v>
      </c>
      <c r="Q118" s="23">
        <v>568.74800000000005</v>
      </c>
      <c r="R118" s="23">
        <v>574.27200000000005</v>
      </c>
      <c r="S118" s="23">
        <v>578.20000000000005</v>
      </c>
      <c r="T118" s="23">
        <v>583.30499999999995</v>
      </c>
      <c r="U118" s="23">
        <v>591.35799999999995</v>
      </c>
      <c r="V118" s="23">
        <v>601.94500000000005</v>
      </c>
      <c r="W118" s="23">
        <v>614.16200000000003</v>
      </c>
      <c r="X118" s="23">
        <v>626.11400000000003</v>
      </c>
      <c r="Y118" s="23">
        <v>637.47299999999996</v>
      </c>
    </row>
    <row r="119" spans="2:25" x14ac:dyDescent="0.4">
      <c r="B119" s="29" t="s">
        <v>146</v>
      </c>
      <c r="C119" s="19">
        <v>102</v>
      </c>
      <c r="D119" s="19" t="s">
        <v>17</v>
      </c>
      <c r="E119" s="21" t="s">
        <v>19</v>
      </c>
      <c r="F119" s="21">
        <v>682</v>
      </c>
      <c r="G119" s="22" t="s">
        <v>71</v>
      </c>
      <c r="H119" s="21">
        <v>922</v>
      </c>
      <c r="I119" s="23">
        <v>10816.496999999999</v>
      </c>
      <c r="J119" s="23">
        <v>11358.86</v>
      </c>
      <c r="K119" s="23">
        <v>11262.585999999999</v>
      </c>
      <c r="L119" s="23">
        <v>10729.903</v>
      </c>
      <c r="M119" s="23">
        <v>10179.226000000001</v>
      </c>
      <c r="N119" s="23">
        <v>9819.1180000000004</v>
      </c>
      <c r="O119" s="23">
        <v>9685.6059999999998</v>
      </c>
      <c r="P119" s="23">
        <v>9622.5030000000006</v>
      </c>
      <c r="Q119" s="23">
        <v>9472.4809999999998</v>
      </c>
      <c r="R119" s="23">
        <v>9181.2579999999998</v>
      </c>
      <c r="S119" s="23">
        <v>8815.0560000000005</v>
      </c>
      <c r="T119" s="23">
        <v>8505.7690000000002</v>
      </c>
      <c r="U119" s="23">
        <v>8308.1059999999998</v>
      </c>
      <c r="V119" s="23">
        <v>8197.23</v>
      </c>
      <c r="W119" s="23">
        <v>8096.8360000000002</v>
      </c>
      <c r="X119" s="23">
        <v>7947.2610000000004</v>
      </c>
      <c r="Y119" s="23">
        <v>7754.335</v>
      </c>
    </row>
    <row r="120" spans="2:25" x14ac:dyDescent="0.4">
      <c r="B120" s="29" t="s">
        <v>147</v>
      </c>
      <c r="C120" s="19">
        <v>103</v>
      </c>
      <c r="D120" s="19" t="s">
        <v>17</v>
      </c>
      <c r="E120" s="21">
        <v>6</v>
      </c>
      <c r="F120" s="21">
        <v>275</v>
      </c>
      <c r="G120" s="22" t="s">
        <v>71</v>
      </c>
      <c r="H120" s="21">
        <v>922</v>
      </c>
      <c r="I120" s="23">
        <v>2474.0210000000002</v>
      </c>
      <c r="J120" s="23">
        <v>2665.5349999999999</v>
      </c>
      <c r="K120" s="23">
        <v>2805.0909999999999</v>
      </c>
      <c r="L120" s="23">
        <v>2891.57</v>
      </c>
      <c r="M120" s="23">
        <v>2979.6959999999999</v>
      </c>
      <c r="N120" s="23">
        <v>3051.701</v>
      </c>
      <c r="O120" s="23">
        <v>3111.0410000000002</v>
      </c>
      <c r="P120" s="23">
        <v>3146.49</v>
      </c>
      <c r="Q120" s="23">
        <v>3159.0610000000001</v>
      </c>
      <c r="R120" s="23">
        <v>3149.4560000000001</v>
      </c>
      <c r="S120" s="23">
        <v>3121.4940000000001</v>
      </c>
      <c r="T120" s="23">
        <v>3080.3020000000001</v>
      </c>
      <c r="U120" s="23">
        <v>3028.8829999999998</v>
      </c>
      <c r="V120" s="23">
        <v>2970.1170000000002</v>
      </c>
      <c r="W120" s="23">
        <v>2905.259</v>
      </c>
      <c r="X120" s="23">
        <v>2837.2469999999998</v>
      </c>
      <c r="Y120" s="23">
        <v>2766.694</v>
      </c>
    </row>
    <row r="121" spans="2:25" x14ac:dyDescent="0.4">
      <c r="B121" s="29" t="s">
        <v>148</v>
      </c>
      <c r="C121" s="19">
        <v>104</v>
      </c>
      <c r="D121" s="19" t="s">
        <v>17</v>
      </c>
      <c r="E121" s="21" t="s">
        <v>19</v>
      </c>
      <c r="F121" s="21">
        <v>760</v>
      </c>
      <c r="G121" s="22" t="s">
        <v>71</v>
      </c>
      <c r="H121" s="21">
        <v>922</v>
      </c>
      <c r="I121" s="23">
        <v>6961.0280000000002</v>
      </c>
      <c r="J121" s="23">
        <v>8905.9660000000003</v>
      </c>
      <c r="K121" s="23">
        <v>10058.759</v>
      </c>
      <c r="L121" s="23">
        <v>10062.731</v>
      </c>
      <c r="M121" s="23">
        <v>9547.5990000000002</v>
      </c>
      <c r="N121" s="23">
        <v>9213.2759999999998</v>
      </c>
      <c r="O121" s="23">
        <v>9209.5949999999993</v>
      </c>
      <c r="P121" s="23">
        <v>9294.7970000000005</v>
      </c>
      <c r="Q121" s="23">
        <v>9209.5020000000004</v>
      </c>
      <c r="R121" s="23">
        <v>8917.4920000000002</v>
      </c>
      <c r="S121" s="23">
        <v>8531.1980000000003</v>
      </c>
      <c r="T121" s="23">
        <v>8193.857</v>
      </c>
      <c r="U121" s="23">
        <v>7964.527</v>
      </c>
      <c r="V121" s="23">
        <v>7807.7560000000003</v>
      </c>
      <c r="W121" s="23">
        <v>7639.942</v>
      </c>
      <c r="X121" s="23">
        <v>7416.75</v>
      </c>
      <c r="Y121" s="23">
        <v>7156.4229999999998</v>
      </c>
    </row>
    <row r="122" spans="2:25" x14ac:dyDescent="0.4">
      <c r="B122" s="29" t="s">
        <v>149</v>
      </c>
      <c r="C122" s="19">
        <v>105</v>
      </c>
      <c r="D122" s="19" t="s">
        <v>17</v>
      </c>
      <c r="E122" s="21" t="s">
        <v>19</v>
      </c>
      <c r="F122" s="21">
        <v>792</v>
      </c>
      <c r="G122" s="22" t="s">
        <v>71</v>
      </c>
      <c r="H122" s="21">
        <v>922</v>
      </c>
      <c r="I122" s="23">
        <v>27014.419000000002</v>
      </c>
      <c r="J122" s="23">
        <v>25978.933000000001</v>
      </c>
      <c r="K122" s="23">
        <v>25235.396000000001</v>
      </c>
      <c r="L122" s="23">
        <v>24546.760999999999</v>
      </c>
      <c r="M122" s="23">
        <v>23610.922999999999</v>
      </c>
      <c r="N122" s="23">
        <v>22790.023000000001</v>
      </c>
      <c r="O122" s="23">
        <v>22095.97</v>
      </c>
      <c r="P122" s="23">
        <v>21414.1</v>
      </c>
      <c r="Q122" s="23">
        <v>20706.935000000001</v>
      </c>
      <c r="R122" s="23">
        <v>19962.414000000001</v>
      </c>
      <c r="S122" s="23">
        <v>19202.248</v>
      </c>
      <c r="T122" s="23">
        <v>18487.078000000001</v>
      </c>
      <c r="U122" s="23">
        <v>17847.254000000001</v>
      </c>
      <c r="V122" s="23">
        <v>17266.883000000002</v>
      </c>
      <c r="W122" s="23">
        <v>16700.689999999999</v>
      </c>
      <c r="X122" s="23">
        <v>16125.762000000001</v>
      </c>
      <c r="Y122" s="23">
        <v>15541.487999999999</v>
      </c>
    </row>
    <row r="123" spans="2:25" x14ac:dyDescent="0.4">
      <c r="B123" s="29" t="s">
        <v>150</v>
      </c>
      <c r="C123" s="19">
        <v>106</v>
      </c>
      <c r="D123" s="19" t="s">
        <v>17</v>
      </c>
      <c r="E123" s="21" t="s">
        <v>19</v>
      </c>
      <c r="F123" s="21">
        <v>784</v>
      </c>
      <c r="G123" s="22" t="s">
        <v>71</v>
      </c>
      <c r="H123" s="21">
        <v>922</v>
      </c>
      <c r="I123" s="23">
        <v>1854.704</v>
      </c>
      <c r="J123" s="23">
        <v>2023.99</v>
      </c>
      <c r="K123" s="23">
        <v>2081.951</v>
      </c>
      <c r="L123" s="23">
        <v>2052.779</v>
      </c>
      <c r="M123" s="23">
        <v>2038.306</v>
      </c>
      <c r="N123" s="23">
        <v>2042.4649999999999</v>
      </c>
      <c r="O123" s="23">
        <v>2085.12</v>
      </c>
      <c r="P123" s="23">
        <v>2149.2890000000002</v>
      </c>
      <c r="Q123" s="23">
        <v>2201.4119999999998</v>
      </c>
      <c r="R123" s="23">
        <v>2223.415</v>
      </c>
      <c r="S123" s="23">
        <v>2220.6190000000001</v>
      </c>
      <c r="T123" s="23">
        <v>2221.2359999999999</v>
      </c>
      <c r="U123" s="23">
        <v>2248.59</v>
      </c>
      <c r="V123" s="23">
        <v>2301.8310000000001</v>
      </c>
      <c r="W123" s="23">
        <v>2367.0360000000001</v>
      </c>
      <c r="X123" s="23">
        <v>2426.8809999999999</v>
      </c>
      <c r="Y123" s="23">
        <v>2471.8440000000001</v>
      </c>
    </row>
    <row r="124" spans="2:25" x14ac:dyDescent="0.4">
      <c r="B124" s="29" t="s">
        <v>151</v>
      </c>
      <c r="C124" s="19">
        <v>107</v>
      </c>
      <c r="D124" s="19" t="s">
        <v>17</v>
      </c>
      <c r="E124" s="21" t="s">
        <v>19</v>
      </c>
      <c r="F124" s="21">
        <v>887</v>
      </c>
      <c r="G124" s="22" t="s">
        <v>71</v>
      </c>
      <c r="H124" s="21">
        <v>922</v>
      </c>
      <c r="I124" s="23">
        <v>14783.682000000001</v>
      </c>
      <c r="J124" s="23">
        <v>15660.841</v>
      </c>
      <c r="K124" s="23">
        <v>16272.71</v>
      </c>
      <c r="L124" s="23">
        <v>16572.431</v>
      </c>
      <c r="M124" s="23">
        <v>16700.044000000002</v>
      </c>
      <c r="N124" s="23">
        <v>16689.607</v>
      </c>
      <c r="O124" s="23">
        <v>16541.056</v>
      </c>
      <c r="P124" s="23">
        <v>16241.575999999999</v>
      </c>
      <c r="Q124" s="23">
        <v>15807.993</v>
      </c>
      <c r="R124" s="23">
        <v>15275.688</v>
      </c>
      <c r="S124" s="23">
        <v>14685.288</v>
      </c>
      <c r="T124" s="23">
        <v>14074.887000000001</v>
      </c>
      <c r="U124" s="23">
        <v>13503.072</v>
      </c>
      <c r="V124" s="23">
        <v>12963.156000000001</v>
      </c>
      <c r="W124" s="23">
        <v>12461.791999999999</v>
      </c>
      <c r="X124" s="23">
        <v>11993.764999999999</v>
      </c>
      <c r="Y124" s="23">
        <v>11547.767</v>
      </c>
    </row>
    <row r="125" spans="2:25" x14ac:dyDescent="0.4">
      <c r="B125" s="27" t="s">
        <v>152</v>
      </c>
      <c r="C125" s="19">
        <v>108</v>
      </c>
      <c r="D125" s="19" t="s">
        <v>17</v>
      </c>
      <c r="E125" s="21" t="s">
        <v>19</v>
      </c>
      <c r="F125" s="21">
        <v>921</v>
      </c>
      <c r="G125" s="22" t="s">
        <v>67</v>
      </c>
      <c r="H125" s="21">
        <v>1828</v>
      </c>
      <c r="I125" s="23">
        <v>739638.68700000003</v>
      </c>
      <c r="J125" s="23">
        <v>734774.85</v>
      </c>
      <c r="K125" s="23">
        <v>724707.02099999995</v>
      </c>
      <c r="L125" s="23">
        <v>715802.304</v>
      </c>
      <c r="M125" s="23">
        <v>700669.755</v>
      </c>
      <c r="N125" s="23">
        <v>682182.20499999996</v>
      </c>
      <c r="O125" s="23">
        <v>662363.04799999995</v>
      </c>
      <c r="P125" s="23">
        <v>642535.49800000002</v>
      </c>
      <c r="Q125" s="23">
        <v>623267.43000000005</v>
      </c>
      <c r="R125" s="23">
        <v>604378.28300000005</v>
      </c>
      <c r="S125" s="23">
        <v>584763.76399999997</v>
      </c>
      <c r="T125" s="23">
        <v>564395.43900000001</v>
      </c>
      <c r="U125" s="23">
        <v>544466.30599999998</v>
      </c>
      <c r="V125" s="23">
        <v>525186.95700000005</v>
      </c>
      <c r="W125" s="23">
        <v>507398.96100000001</v>
      </c>
      <c r="X125" s="23">
        <v>490546.72899999999</v>
      </c>
      <c r="Y125" s="23">
        <v>474073.19</v>
      </c>
    </row>
    <row r="126" spans="2:25" x14ac:dyDescent="0.4">
      <c r="B126" s="28" t="s">
        <v>153</v>
      </c>
      <c r="C126" s="19">
        <v>109</v>
      </c>
      <c r="D126" s="19" t="s">
        <v>17</v>
      </c>
      <c r="E126" s="21" t="s">
        <v>19</v>
      </c>
      <c r="F126" s="21">
        <v>5500</v>
      </c>
      <c r="G126" s="22" t="s">
        <v>69</v>
      </c>
      <c r="H126" s="21">
        <v>921</v>
      </c>
      <c r="I126" s="23">
        <v>28101.312000000002</v>
      </c>
      <c r="J126" s="23">
        <v>30078.146000000001</v>
      </c>
      <c r="K126" s="23">
        <v>30545.452000000001</v>
      </c>
      <c r="L126" s="23">
        <v>30015.133000000002</v>
      </c>
      <c r="M126" s="23">
        <v>29726.663</v>
      </c>
      <c r="N126" s="23">
        <v>30205.409</v>
      </c>
      <c r="O126" s="23">
        <v>30820.458999999999</v>
      </c>
      <c r="P126" s="23">
        <v>30926.703000000001</v>
      </c>
      <c r="Q126" s="23">
        <v>30465.600999999999</v>
      </c>
      <c r="R126" s="23">
        <v>29846.891</v>
      </c>
      <c r="S126" s="23">
        <v>29390.156999999999</v>
      </c>
      <c r="T126" s="23">
        <v>29060.431</v>
      </c>
      <c r="U126" s="23">
        <v>28665.885999999999</v>
      </c>
      <c r="V126" s="23">
        <v>28103.823</v>
      </c>
      <c r="W126" s="23">
        <v>27430.071</v>
      </c>
      <c r="X126" s="23">
        <v>26726.329000000002</v>
      </c>
      <c r="Y126" s="23">
        <v>26052.227999999999</v>
      </c>
    </row>
    <row r="127" spans="2:25" x14ac:dyDescent="0.4">
      <c r="B127" s="29" t="s">
        <v>154</v>
      </c>
      <c r="C127" s="19">
        <v>110</v>
      </c>
      <c r="D127" s="19" t="s">
        <v>17</v>
      </c>
      <c r="E127" s="21" t="s">
        <v>19</v>
      </c>
      <c r="F127" s="21">
        <v>398</v>
      </c>
      <c r="G127" s="22" t="s">
        <v>71</v>
      </c>
      <c r="H127" s="21">
        <v>5500</v>
      </c>
      <c r="I127" s="23">
        <v>6588.933</v>
      </c>
      <c r="J127" s="23">
        <v>7170.1289999999999</v>
      </c>
      <c r="K127" s="23">
        <v>7173.1080000000002</v>
      </c>
      <c r="L127" s="23">
        <v>6898.9579999999996</v>
      </c>
      <c r="M127" s="23">
        <v>6775.7179999999998</v>
      </c>
      <c r="N127" s="23">
        <v>6927.8310000000001</v>
      </c>
      <c r="O127" s="23">
        <v>7145.7259999999997</v>
      </c>
      <c r="P127" s="23">
        <v>7225.1329999999998</v>
      </c>
      <c r="Q127" s="23">
        <v>7123.1289999999999</v>
      </c>
      <c r="R127" s="23">
        <v>6939.509</v>
      </c>
      <c r="S127" s="23">
        <v>6788.1279999999997</v>
      </c>
      <c r="T127" s="23">
        <v>6710.402</v>
      </c>
      <c r="U127" s="23">
        <v>6666.1959999999999</v>
      </c>
      <c r="V127" s="23">
        <v>6593.96</v>
      </c>
      <c r="W127" s="23">
        <v>6464.7820000000002</v>
      </c>
      <c r="X127" s="23">
        <v>6300.3459999999995</v>
      </c>
      <c r="Y127" s="23">
        <v>6142.5280000000002</v>
      </c>
    </row>
    <row r="128" spans="2:25" x14ac:dyDescent="0.4">
      <c r="B128" s="29" t="s">
        <v>155</v>
      </c>
      <c r="C128" s="19">
        <v>111</v>
      </c>
      <c r="D128" s="19" t="s">
        <v>17</v>
      </c>
      <c r="E128" s="21" t="s">
        <v>19</v>
      </c>
      <c r="F128" s="21">
        <v>417</v>
      </c>
      <c r="G128" s="22" t="s">
        <v>71</v>
      </c>
      <c r="H128" s="21">
        <v>5500</v>
      </c>
      <c r="I128" s="23">
        <v>2630.1509999999998</v>
      </c>
      <c r="J128" s="23">
        <v>2836.5239999999999</v>
      </c>
      <c r="K128" s="23">
        <v>2923.5120000000002</v>
      </c>
      <c r="L128" s="23">
        <v>2867.451</v>
      </c>
      <c r="M128" s="23">
        <v>2863.9140000000002</v>
      </c>
      <c r="N128" s="23">
        <v>2921.5070000000001</v>
      </c>
      <c r="O128" s="23">
        <v>2996.8290000000002</v>
      </c>
      <c r="P128" s="23">
        <v>3027.86</v>
      </c>
      <c r="Q128" s="23">
        <v>2999.2220000000002</v>
      </c>
      <c r="R128" s="23">
        <v>2943.0039999999999</v>
      </c>
      <c r="S128" s="23">
        <v>2891.922</v>
      </c>
      <c r="T128" s="23">
        <v>2854.2280000000001</v>
      </c>
      <c r="U128" s="23">
        <v>2819.1379999999999</v>
      </c>
      <c r="V128" s="23">
        <v>2769.7869999999998</v>
      </c>
      <c r="W128" s="23">
        <v>2701.6480000000001</v>
      </c>
      <c r="X128" s="23">
        <v>2624.1080000000002</v>
      </c>
      <c r="Y128" s="23">
        <v>2549.1950000000002</v>
      </c>
    </row>
    <row r="129" spans="2:25" x14ac:dyDescent="0.4">
      <c r="B129" s="29" t="s">
        <v>156</v>
      </c>
      <c r="C129" s="19">
        <v>112</v>
      </c>
      <c r="D129" s="19" t="s">
        <v>17</v>
      </c>
      <c r="E129" s="21" t="s">
        <v>19</v>
      </c>
      <c r="F129" s="21">
        <v>762</v>
      </c>
      <c r="G129" s="22" t="s">
        <v>71</v>
      </c>
      <c r="H129" s="21">
        <v>5500</v>
      </c>
      <c r="I129" s="23">
        <v>4365.9769999999999</v>
      </c>
      <c r="J129" s="23">
        <v>4851.875</v>
      </c>
      <c r="K129" s="23">
        <v>5182.8119999999999</v>
      </c>
      <c r="L129" s="23">
        <v>5404.174</v>
      </c>
      <c r="M129" s="23">
        <v>5659.192</v>
      </c>
      <c r="N129" s="23">
        <v>6016.4970000000003</v>
      </c>
      <c r="O129" s="23">
        <v>6346.5590000000002</v>
      </c>
      <c r="P129" s="23">
        <v>6555.9579999999996</v>
      </c>
      <c r="Q129" s="23">
        <v>6667.12</v>
      </c>
      <c r="R129" s="23">
        <v>6777.0690000000004</v>
      </c>
      <c r="S129" s="23">
        <v>6907.6170000000002</v>
      </c>
      <c r="T129" s="23">
        <v>6988.1880000000001</v>
      </c>
      <c r="U129" s="23">
        <v>6975.9859999999999</v>
      </c>
      <c r="V129" s="23">
        <v>6892.1139999999996</v>
      </c>
      <c r="W129" s="23">
        <v>6801.241</v>
      </c>
      <c r="X129" s="23">
        <v>6710.8639999999996</v>
      </c>
      <c r="Y129" s="23">
        <v>6596.3329999999996</v>
      </c>
    </row>
    <row r="130" spans="2:25" x14ac:dyDescent="0.4">
      <c r="B130" s="29" t="s">
        <v>157</v>
      </c>
      <c r="C130" s="19">
        <v>113</v>
      </c>
      <c r="D130" s="19" t="s">
        <v>17</v>
      </c>
      <c r="E130" s="21" t="s">
        <v>19</v>
      </c>
      <c r="F130" s="21">
        <v>795</v>
      </c>
      <c r="G130" s="22" t="s">
        <v>71</v>
      </c>
      <c r="H130" s="21">
        <v>5500</v>
      </c>
      <c r="I130" s="23">
        <v>2341.6729999999998</v>
      </c>
      <c r="J130" s="23">
        <v>2466.46</v>
      </c>
      <c r="K130" s="23">
        <v>2519.8760000000002</v>
      </c>
      <c r="L130" s="23">
        <v>2431.1280000000002</v>
      </c>
      <c r="M130" s="23">
        <v>2385.5619999999999</v>
      </c>
      <c r="N130" s="23">
        <v>2398.5360000000001</v>
      </c>
      <c r="O130" s="23">
        <v>2433.6439999999998</v>
      </c>
      <c r="P130" s="23">
        <v>2434.88</v>
      </c>
      <c r="Q130" s="23">
        <v>2382.34</v>
      </c>
      <c r="R130" s="23">
        <v>2301.96</v>
      </c>
      <c r="S130" s="23">
        <v>2231.89</v>
      </c>
      <c r="T130" s="23">
        <v>2188.36</v>
      </c>
      <c r="U130" s="23">
        <v>2156.652</v>
      </c>
      <c r="V130" s="23">
        <v>2115.2199999999998</v>
      </c>
      <c r="W130" s="23">
        <v>2056.3710000000001</v>
      </c>
      <c r="X130" s="23">
        <v>1987.0889999999999</v>
      </c>
      <c r="Y130" s="23">
        <v>1923.011</v>
      </c>
    </row>
    <row r="131" spans="2:25" x14ac:dyDescent="0.4">
      <c r="B131" s="29" t="s">
        <v>158</v>
      </c>
      <c r="C131" s="19">
        <v>114</v>
      </c>
      <c r="D131" s="19" t="s">
        <v>17</v>
      </c>
      <c r="E131" s="21" t="s">
        <v>19</v>
      </c>
      <c r="F131" s="21">
        <v>860</v>
      </c>
      <c r="G131" s="22" t="s">
        <v>71</v>
      </c>
      <c r="H131" s="21">
        <v>5500</v>
      </c>
      <c r="I131" s="23">
        <v>12174.578</v>
      </c>
      <c r="J131" s="23">
        <v>12753.157999999999</v>
      </c>
      <c r="K131" s="23">
        <v>12746.144</v>
      </c>
      <c r="L131" s="23">
        <v>12413.422</v>
      </c>
      <c r="M131" s="23">
        <v>12042.277</v>
      </c>
      <c r="N131" s="23">
        <v>11941.038</v>
      </c>
      <c r="O131" s="23">
        <v>11897.700999999999</v>
      </c>
      <c r="P131" s="23">
        <v>11682.871999999999</v>
      </c>
      <c r="Q131" s="23">
        <v>11293.79</v>
      </c>
      <c r="R131" s="23">
        <v>10885.349</v>
      </c>
      <c r="S131" s="23">
        <v>10570.6</v>
      </c>
      <c r="T131" s="23">
        <v>10319.253000000001</v>
      </c>
      <c r="U131" s="23">
        <v>10047.914000000001</v>
      </c>
      <c r="V131" s="23">
        <v>9732.7420000000002</v>
      </c>
      <c r="W131" s="23">
        <v>9406.0290000000005</v>
      </c>
      <c r="X131" s="23">
        <v>9103.9220000000005</v>
      </c>
      <c r="Y131" s="23">
        <v>8841.1610000000001</v>
      </c>
    </row>
    <row r="132" spans="2:25" x14ac:dyDescent="0.4">
      <c r="B132" s="28" t="s">
        <v>159</v>
      </c>
      <c r="C132" s="19">
        <v>115</v>
      </c>
      <c r="D132" s="19" t="s">
        <v>17</v>
      </c>
      <c r="E132" s="21" t="s">
        <v>19</v>
      </c>
      <c r="F132" s="21">
        <v>5501</v>
      </c>
      <c r="G132" s="22" t="s">
        <v>69</v>
      </c>
      <c r="H132" s="21">
        <v>921</v>
      </c>
      <c r="I132" s="23">
        <v>711537.375</v>
      </c>
      <c r="J132" s="23">
        <v>704696.70400000003</v>
      </c>
      <c r="K132" s="23">
        <v>694161.56900000002</v>
      </c>
      <c r="L132" s="23">
        <v>685787.17099999997</v>
      </c>
      <c r="M132" s="23">
        <v>670943.09199999995</v>
      </c>
      <c r="N132" s="23">
        <v>651976.79599999997</v>
      </c>
      <c r="O132" s="23">
        <v>631542.58900000004</v>
      </c>
      <c r="P132" s="23">
        <v>611608.79500000004</v>
      </c>
      <c r="Q132" s="23">
        <v>592801.82900000003</v>
      </c>
      <c r="R132" s="23">
        <v>574531.39199999999</v>
      </c>
      <c r="S132" s="23">
        <v>555373.60699999996</v>
      </c>
      <c r="T132" s="23">
        <v>535335.00800000003</v>
      </c>
      <c r="U132" s="23">
        <v>515800.42</v>
      </c>
      <c r="V132" s="23">
        <v>497083.13400000002</v>
      </c>
      <c r="W132" s="23">
        <v>479968.89</v>
      </c>
      <c r="X132" s="23">
        <v>463820.4</v>
      </c>
      <c r="Y132" s="23">
        <v>448020.962</v>
      </c>
    </row>
    <row r="133" spans="2:25" x14ac:dyDescent="0.4">
      <c r="B133" s="29" t="s">
        <v>160</v>
      </c>
      <c r="C133" s="19">
        <v>116</v>
      </c>
      <c r="D133" s="19" t="s">
        <v>17</v>
      </c>
      <c r="E133" s="21" t="s">
        <v>19</v>
      </c>
      <c r="F133" s="21">
        <v>4</v>
      </c>
      <c r="G133" s="22" t="s">
        <v>71</v>
      </c>
      <c r="H133" s="21">
        <v>5501</v>
      </c>
      <c r="I133" s="23">
        <v>20910.291000000001</v>
      </c>
      <c r="J133" s="23">
        <v>21914.687999999998</v>
      </c>
      <c r="K133" s="23">
        <v>22526.276000000002</v>
      </c>
      <c r="L133" s="23">
        <v>22991.087</v>
      </c>
      <c r="M133" s="23">
        <v>23237.456999999999</v>
      </c>
      <c r="N133" s="23">
        <v>23239.519</v>
      </c>
      <c r="O133" s="23">
        <v>23004.756000000001</v>
      </c>
      <c r="P133" s="23">
        <v>22580.217000000001</v>
      </c>
      <c r="Q133" s="23">
        <v>22009.269</v>
      </c>
      <c r="R133" s="23">
        <v>21333.030999999999</v>
      </c>
      <c r="S133" s="23">
        <v>20601.008000000002</v>
      </c>
      <c r="T133" s="23">
        <v>19827.938999999998</v>
      </c>
      <c r="U133" s="23">
        <v>19037.375</v>
      </c>
      <c r="V133" s="23">
        <v>18260.786</v>
      </c>
      <c r="W133" s="23">
        <v>17512.897000000001</v>
      </c>
      <c r="X133" s="23">
        <v>16793.010999999999</v>
      </c>
      <c r="Y133" s="23">
        <v>16101.803</v>
      </c>
    </row>
    <row r="134" spans="2:25" x14ac:dyDescent="0.4">
      <c r="B134" s="29" t="s">
        <v>161</v>
      </c>
      <c r="C134" s="19">
        <v>117</v>
      </c>
      <c r="D134" s="19" t="s">
        <v>17</v>
      </c>
      <c r="E134" s="21" t="s">
        <v>19</v>
      </c>
      <c r="F134" s="21">
        <v>50</v>
      </c>
      <c r="G134" s="22" t="s">
        <v>71</v>
      </c>
      <c r="H134" s="21">
        <v>5501</v>
      </c>
      <c r="I134" s="23">
        <v>59647.031999999999</v>
      </c>
      <c r="J134" s="23">
        <v>57464.373</v>
      </c>
      <c r="K134" s="23">
        <v>55252.277000000002</v>
      </c>
      <c r="L134" s="23">
        <v>52748.911</v>
      </c>
      <c r="M134" s="23">
        <v>49874.281999999999</v>
      </c>
      <c r="N134" s="23">
        <v>46919.332999999999</v>
      </c>
      <c r="O134" s="23">
        <v>44260.089</v>
      </c>
      <c r="P134" s="23">
        <v>41881.462</v>
      </c>
      <c r="Q134" s="23">
        <v>39730.839999999997</v>
      </c>
      <c r="R134" s="23">
        <v>37731.485999999997</v>
      </c>
      <c r="S134" s="23">
        <v>35825.339999999997</v>
      </c>
      <c r="T134" s="23">
        <v>34085.870000000003</v>
      </c>
      <c r="U134" s="23">
        <v>32514.334999999999</v>
      </c>
      <c r="V134" s="23">
        <v>31088.067999999999</v>
      </c>
      <c r="W134" s="23">
        <v>29761.407999999999</v>
      </c>
      <c r="X134" s="23">
        <v>28507.79</v>
      </c>
      <c r="Y134" s="23">
        <v>27325.398000000001</v>
      </c>
    </row>
    <row r="135" spans="2:25" x14ac:dyDescent="0.4">
      <c r="B135" s="29" t="s">
        <v>162</v>
      </c>
      <c r="C135" s="19">
        <v>118</v>
      </c>
      <c r="D135" s="19" t="s">
        <v>17</v>
      </c>
      <c r="E135" s="21" t="s">
        <v>19</v>
      </c>
      <c r="F135" s="21">
        <v>64</v>
      </c>
      <c r="G135" s="22" t="s">
        <v>71</v>
      </c>
      <c r="H135" s="21">
        <v>5501</v>
      </c>
      <c r="I135" s="23">
        <v>261.82100000000003</v>
      </c>
      <c r="J135" s="23">
        <v>252.08199999999999</v>
      </c>
      <c r="K135" s="23">
        <v>241.863</v>
      </c>
      <c r="L135" s="23">
        <v>231.124</v>
      </c>
      <c r="M135" s="23">
        <v>214.56800000000001</v>
      </c>
      <c r="N135" s="23">
        <v>198.22800000000001</v>
      </c>
      <c r="O135" s="23">
        <v>184.90899999999999</v>
      </c>
      <c r="P135" s="23">
        <v>174.72499999999999</v>
      </c>
      <c r="Q135" s="23">
        <v>166.208</v>
      </c>
      <c r="R135" s="23">
        <v>157.399</v>
      </c>
      <c r="S135" s="23">
        <v>147.61099999999999</v>
      </c>
      <c r="T135" s="23">
        <v>137.745</v>
      </c>
      <c r="U135" s="23">
        <v>129.006</v>
      </c>
      <c r="V135" s="23">
        <v>121.702</v>
      </c>
      <c r="W135" s="23">
        <v>115.29900000000001</v>
      </c>
      <c r="X135" s="23">
        <v>109.029</v>
      </c>
      <c r="Y135" s="23">
        <v>102.43</v>
      </c>
    </row>
    <row r="136" spans="2:25" x14ac:dyDescent="0.4">
      <c r="B136" s="29" t="s">
        <v>163</v>
      </c>
      <c r="C136" s="19">
        <v>119</v>
      </c>
      <c r="D136" s="19" t="s">
        <v>17</v>
      </c>
      <c r="E136" s="21" t="s">
        <v>19</v>
      </c>
      <c r="F136" s="21">
        <v>356</v>
      </c>
      <c r="G136" s="22" t="s">
        <v>71</v>
      </c>
      <c r="H136" s="21">
        <v>5501</v>
      </c>
      <c r="I136" s="23">
        <v>487063.152</v>
      </c>
      <c r="J136" s="23">
        <v>475118.04300000001</v>
      </c>
      <c r="K136" s="23">
        <v>462479.29200000002</v>
      </c>
      <c r="L136" s="23">
        <v>455458.48700000002</v>
      </c>
      <c r="M136" s="23">
        <v>445034.94199999998</v>
      </c>
      <c r="N136" s="23">
        <v>429971.90600000002</v>
      </c>
      <c r="O136" s="23">
        <v>412571.97200000001</v>
      </c>
      <c r="P136" s="23">
        <v>395653.63500000001</v>
      </c>
      <c r="Q136" s="23">
        <v>381144.85499999998</v>
      </c>
      <c r="R136" s="23">
        <v>368630.277</v>
      </c>
      <c r="S136" s="23">
        <v>356011.65600000002</v>
      </c>
      <c r="T136" s="23">
        <v>342415.413</v>
      </c>
      <c r="U136" s="23">
        <v>328741.78200000001</v>
      </c>
      <c r="V136" s="23">
        <v>315719.42700000003</v>
      </c>
      <c r="W136" s="23">
        <v>304356.86200000002</v>
      </c>
      <c r="X136" s="23">
        <v>294226.40700000001</v>
      </c>
      <c r="Y136" s="23">
        <v>284497.65500000003</v>
      </c>
    </row>
    <row r="137" spans="2:25" x14ac:dyDescent="0.4">
      <c r="B137" s="29" t="s">
        <v>164</v>
      </c>
      <c r="C137" s="19">
        <v>120</v>
      </c>
      <c r="D137" s="19" t="s">
        <v>17</v>
      </c>
      <c r="E137" s="21" t="s">
        <v>19</v>
      </c>
      <c r="F137" s="21">
        <v>364</v>
      </c>
      <c r="G137" s="22" t="s">
        <v>71</v>
      </c>
      <c r="H137" s="21">
        <v>5501</v>
      </c>
      <c r="I137" s="23">
        <v>26313.784</v>
      </c>
      <c r="J137" s="23">
        <v>27699.736000000001</v>
      </c>
      <c r="K137" s="23">
        <v>27765.088</v>
      </c>
      <c r="L137" s="23">
        <v>26765.326000000001</v>
      </c>
      <c r="M137" s="23">
        <v>25070.113000000001</v>
      </c>
      <c r="N137" s="23">
        <v>24198.769</v>
      </c>
      <c r="O137" s="23">
        <v>24115.95</v>
      </c>
      <c r="P137" s="23">
        <v>24329.552</v>
      </c>
      <c r="Q137" s="23">
        <v>24265.780999999999</v>
      </c>
      <c r="R137" s="23">
        <v>23720.242999999999</v>
      </c>
      <c r="S137" s="23">
        <v>22849.612000000001</v>
      </c>
      <c r="T137" s="23">
        <v>21985.945</v>
      </c>
      <c r="U137" s="23">
        <v>21400.473000000002</v>
      </c>
      <c r="V137" s="23">
        <v>21093.147000000001</v>
      </c>
      <c r="W137" s="23">
        <v>20852.102999999999</v>
      </c>
      <c r="X137" s="23">
        <v>20481.262999999999</v>
      </c>
      <c r="Y137" s="23">
        <v>19917.582999999999</v>
      </c>
    </row>
    <row r="138" spans="2:25" x14ac:dyDescent="0.4">
      <c r="B138" s="29" t="s">
        <v>165</v>
      </c>
      <c r="C138" s="19">
        <v>121</v>
      </c>
      <c r="D138" s="19" t="s">
        <v>17</v>
      </c>
      <c r="E138" s="21" t="s">
        <v>19</v>
      </c>
      <c r="F138" s="21">
        <v>462</v>
      </c>
      <c r="G138" s="22" t="s">
        <v>71</v>
      </c>
      <c r="H138" s="21">
        <v>5501</v>
      </c>
      <c r="I138" s="23">
        <v>132.25899999999999</v>
      </c>
      <c r="J138" s="23">
        <v>138.053</v>
      </c>
      <c r="K138" s="23">
        <v>131.51599999999999</v>
      </c>
      <c r="L138" s="23">
        <v>119.907</v>
      </c>
      <c r="M138" s="23">
        <v>111.548</v>
      </c>
      <c r="N138" s="23">
        <v>108.015</v>
      </c>
      <c r="O138" s="23">
        <v>107.93300000000001</v>
      </c>
      <c r="P138" s="23">
        <v>107.20699999999999</v>
      </c>
      <c r="Q138" s="23">
        <v>103.40300000000001</v>
      </c>
      <c r="R138" s="23">
        <v>97.614999999999995</v>
      </c>
      <c r="S138" s="23">
        <v>92.647000000000006</v>
      </c>
      <c r="T138" s="23">
        <v>90.019000000000005</v>
      </c>
      <c r="U138" s="23">
        <v>89.028000000000006</v>
      </c>
      <c r="V138" s="23">
        <v>87.891000000000005</v>
      </c>
      <c r="W138" s="23">
        <v>85.527000000000001</v>
      </c>
      <c r="X138" s="23">
        <v>82.265000000000001</v>
      </c>
      <c r="Y138" s="23">
        <v>79.117000000000004</v>
      </c>
    </row>
    <row r="139" spans="2:25" x14ac:dyDescent="0.4">
      <c r="B139" s="29" t="s">
        <v>166</v>
      </c>
      <c r="C139" s="19">
        <v>122</v>
      </c>
      <c r="D139" s="19" t="s">
        <v>17</v>
      </c>
      <c r="E139" s="21" t="s">
        <v>19</v>
      </c>
      <c r="F139" s="21">
        <v>524</v>
      </c>
      <c r="G139" s="22" t="s">
        <v>71</v>
      </c>
      <c r="H139" s="21">
        <v>5501</v>
      </c>
      <c r="I139" s="23">
        <v>11583.112999999999</v>
      </c>
      <c r="J139" s="23">
        <v>11062.823</v>
      </c>
      <c r="K139" s="23">
        <v>10618.353999999999</v>
      </c>
      <c r="L139" s="23">
        <v>10069.972</v>
      </c>
      <c r="M139" s="23">
        <v>9403.2579999999998</v>
      </c>
      <c r="N139" s="23">
        <v>8577.1630000000005</v>
      </c>
      <c r="O139" s="23">
        <v>7848.3710000000001</v>
      </c>
      <c r="P139" s="23">
        <v>7250.5410000000002</v>
      </c>
      <c r="Q139" s="23">
        <v>6743.32</v>
      </c>
      <c r="R139" s="23">
        <v>6261.2359999999999</v>
      </c>
      <c r="S139" s="23">
        <v>5783.2070000000003</v>
      </c>
      <c r="T139" s="23">
        <v>5337.2889999999998</v>
      </c>
      <c r="U139" s="23">
        <v>4952.9520000000002</v>
      </c>
      <c r="V139" s="23">
        <v>4615.4690000000001</v>
      </c>
      <c r="W139" s="23">
        <v>4303.4570000000003</v>
      </c>
      <c r="X139" s="23">
        <v>4004.5929999999998</v>
      </c>
      <c r="Y139" s="23">
        <v>3716.326</v>
      </c>
    </row>
    <row r="140" spans="2:25" x14ac:dyDescent="0.4">
      <c r="B140" s="29" t="s">
        <v>167</v>
      </c>
      <c r="C140" s="19">
        <v>123</v>
      </c>
      <c r="D140" s="19" t="s">
        <v>17</v>
      </c>
      <c r="E140" s="21" t="s">
        <v>19</v>
      </c>
      <c r="F140" s="21">
        <v>586</v>
      </c>
      <c r="G140" s="22" t="s">
        <v>71</v>
      </c>
      <c r="H140" s="21">
        <v>5501</v>
      </c>
      <c r="I140" s="23">
        <v>98889.668000000005</v>
      </c>
      <c r="J140" s="23">
        <v>104526.13800000001</v>
      </c>
      <c r="K140" s="23">
        <v>108918.944</v>
      </c>
      <c r="L140" s="23">
        <v>111436.07799999999</v>
      </c>
      <c r="M140" s="23">
        <v>112270.105</v>
      </c>
      <c r="N140" s="23">
        <v>113231.067</v>
      </c>
      <c r="O140" s="23">
        <v>114143.139</v>
      </c>
      <c r="P140" s="23">
        <v>114609.639</v>
      </c>
      <c r="Q140" s="23">
        <v>113927.182</v>
      </c>
      <c r="R140" s="23">
        <v>112181.379</v>
      </c>
      <c r="S140" s="23">
        <v>109898.61</v>
      </c>
      <c r="T140" s="23">
        <v>107524.751</v>
      </c>
      <c r="U140" s="23">
        <v>105244.287</v>
      </c>
      <c r="V140" s="23">
        <v>102659.249</v>
      </c>
      <c r="W140" s="23">
        <v>99802.126000000004</v>
      </c>
      <c r="X140" s="23">
        <v>96682.346999999994</v>
      </c>
      <c r="Y140" s="23">
        <v>93572.160999999993</v>
      </c>
    </row>
    <row r="141" spans="2:25" x14ac:dyDescent="0.4">
      <c r="B141" s="29" t="s">
        <v>168</v>
      </c>
      <c r="C141" s="19">
        <v>124</v>
      </c>
      <c r="D141" s="19" t="s">
        <v>17</v>
      </c>
      <c r="E141" s="21" t="s">
        <v>19</v>
      </c>
      <c r="F141" s="21">
        <v>144</v>
      </c>
      <c r="G141" s="22" t="s">
        <v>71</v>
      </c>
      <c r="H141" s="21">
        <v>5501</v>
      </c>
      <c r="I141" s="23">
        <v>6736.2550000000001</v>
      </c>
      <c r="J141" s="23">
        <v>6520.768</v>
      </c>
      <c r="K141" s="23">
        <v>6227.9589999999998</v>
      </c>
      <c r="L141" s="23">
        <v>5966.2790000000005</v>
      </c>
      <c r="M141" s="23">
        <v>5726.8190000000004</v>
      </c>
      <c r="N141" s="23">
        <v>5532.7960000000003</v>
      </c>
      <c r="O141" s="23">
        <v>5305.47</v>
      </c>
      <c r="P141" s="23">
        <v>5021.817</v>
      </c>
      <c r="Q141" s="23">
        <v>4710.9709999999995</v>
      </c>
      <c r="R141" s="23">
        <v>4418.7259999999997</v>
      </c>
      <c r="S141" s="23">
        <v>4163.9160000000002</v>
      </c>
      <c r="T141" s="23">
        <v>3930.0369999999998</v>
      </c>
      <c r="U141" s="23">
        <v>3691.1819999999998</v>
      </c>
      <c r="V141" s="23">
        <v>3437.395</v>
      </c>
      <c r="W141" s="23">
        <v>3179.2109999999998</v>
      </c>
      <c r="X141" s="23">
        <v>2933.6950000000002</v>
      </c>
      <c r="Y141" s="23">
        <v>2708.489</v>
      </c>
    </row>
    <row r="142" spans="2:25" x14ac:dyDescent="0.4">
      <c r="B142" s="27" t="s">
        <v>169</v>
      </c>
      <c r="C142" s="19">
        <v>125</v>
      </c>
      <c r="D142" s="19" t="s">
        <v>17</v>
      </c>
      <c r="E142" s="21" t="s">
        <v>19</v>
      </c>
      <c r="F142" s="21">
        <v>1832</v>
      </c>
      <c r="G142" s="22" t="s">
        <v>67</v>
      </c>
      <c r="H142" s="21">
        <v>1828</v>
      </c>
      <c r="I142" s="23">
        <v>604698.73499999999</v>
      </c>
      <c r="J142" s="23">
        <v>594933.85800000001</v>
      </c>
      <c r="K142" s="23">
        <v>577737.51100000006</v>
      </c>
      <c r="L142" s="23">
        <v>552634.05099999998</v>
      </c>
      <c r="M142" s="23">
        <v>529986.05299999996</v>
      </c>
      <c r="N142" s="23">
        <v>514448.63099999999</v>
      </c>
      <c r="O142" s="23">
        <v>502274.09899999999</v>
      </c>
      <c r="P142" s="23">
        <v>490097.14299999998</v>
      </c>
      <c r="Q142" s="23">
        <v>476628.93</v>
      </c>
      <c r="R142" s="23">
        <v>461747.29499999998</v>
      </c>
      <c r="S142" s="23">
        <v>447146.41800000001</v>
      </c>
      <c r="T142" s="23">
        <v>433828.01899999997</v>
      </c>
      <c r="U142" s="23">
        <v>421895.83500000002</v>
      </c>
      <c r="V142" s="23">
        <v>410612.78700000001</v>
      </c>
      <c r="W142" s="23">
        <v>399204.55900000001</v>
      </c>
      <c r="X142" s="23">
        <v>387558.83399999997</v>
      </c>
      <c r="Y142" s="23">
        <v>375971.79399999999</v>
      </c>
    </row>
    <row r="143" spans="2:25" x14ac:dyDescent="0.4">
      <c r="B143" s="28" t="s">
        <v>170</v>
      </c>
      <c r="C143" s="19">
        <v>126</v>
      </c>
      <c r="D143" s="19" t="s">
        <v>17</v>
      </c>
      <c r="E143" s="21" t="s">
        <v>19</v>
      </c>
      <c r="F143" s="21">
        <v>906</v>
      </c>
      <c r="G143" s="22" t="s">
        <v>69</v>
      </c>
      <c r="H143" s="21">
        <v>1832</v>
      </c>
      <c r="I143" s="23">
        <v>381430.16100000002</v>
      </c>
      <c r="J143" s="23">
        <v>372765.72499999998</v>
      </c>
      <c r="K143" s="23">
        <v>357592.39199999999</v>
      </c>
      <c r="L143" s="23">
        <v>337551.815</v>
      </c>
      <c r="M143" s="23">
        <v>319806.81400000001</v>
      </c>
      <c r="N143" s="23">
        <v>309039.00400000002</v>
      </c>
      <c r="O143" s="23">
        <v>301705.63400000002</v>
      </c>
      <c r="P143" s="23">
        <v>294337.897</v>
      </c>
      <c r="Q143" s="23">
        <v>285902.93800000002</v>
      </c>
      <c r="R143" s="23">
        <v>276451.23100000003</v>
      </c>
      <c r="S143" s="23">
        <v>267490.01</v>
      </c>
      <c r="T143" s="23">
        <v>259650.989</v>
      </c>
      <c r="U143" s="23">
        <v>252896.52</v>
      </c>
      <c r="V143" s="23">
        <v>246539.38</v>
      </c>
      <c r="W143" s="23">
        <v>239928.755</v>
      </c>
      <c r="X143" s="23">
        <v>233066.04199999999</v>
      </c>
      <c r="Y143" s="23">
        <v>226217.12299999999</v>
      </c>
    </row>
    <row r="144" spans="2:25" x14ac:dyDescent="0.4">
      <c r="B144" s="29" t="s">
        <v>171</v>
      </c>
      <c r="C144" s="19">
        <v>127</v>
      </c>
      <c r="D144" s="19" t="s">
        <v>17</v>
      </c>
      <c r="E144" s="21">
        <v>7</v>
      </c>
      <c r="F144" s="21">
        <v>156</v>
      </c>
      <c r="G144" s="22" t="s">
        <v>71</v>
      </c>
      <c r="H144" s="21">
        <v>906</v>
      </c>
      <c r="I144" s="23">
        <v>337272.23</v>
      </c>
      <c r="J144" s="23">
        <v>330651.826</v>
      </c>
      <c r="K144" s="23">
        <v>317166.51899999997</v>
      </c>
      <c r="L144" s="23">
        <v>299041.33</v>
      </c>
      <c r="M144" s="23">
        <v>282699.73300000001</v>
      </c>
      <c r="N144" s="23">
        <v>273014.05699999997</v>
      </c>
      <c r="O144" s="23">
        <v>266645.45899999997</v>
      </c>
      <c r="P144" s="23">
        <v>260288.72</v>
      </c>
      <c r="Q144" s="23">
        <v>252797.59299999999</v>
      </c>
      <c r="R144" s="23">
        <v>244246.315</v>
      </c>
      <c r="S144" s="23">
        <v>236180.33</v>
      </c>
      <c r="T144" s="23">
        <v>229109.07199999999</v>
      </c>
      <c r="U144" s="23">
        <v>222976.622</v>
      </c>
      <c r="V144" s="23">
        <v>217191.35800000001</v>
      </c>
      <c r="W144" s="23">
        <v>211181.08900000001</v>
      </c>
      <c r="X144" s="23">
        <v>204947.64600000001</v>
      </c>
      <c r="Y144" s="23">
        <v>198718.29699999999</v>
      </c>
    </row>
    <row r="145" spans="2:25" x14ac:dyDescent="0.4">
      <c r="B145" s="29" t="s">
        <v>172</v>
      </c>
      <c r="C145" s="19">
        <v>128</v>
      </c>
      <c r="D145" s="19" t="s">
        <v>17</v>
      </c>
      <c r="E145" s="21">
        <v>8</v>
      </c>
      <c r="F145" s="21">
        <v>344</v>
      </c>
      <c r="G145" s="22" t="s">
        <v>71</v>
      </c>
      <c r="H145" s="21">
        <v>906</v>
      </c>
      <c r="I145" s="23">
        <v>1216.854</v>
      </c>
      <c r="J145" s="23">
        <v>1361.93</v>
      </c>
      <c r="K145" s="23">
        <v>1478.72</v>
      </c>
      <c r="L145" s="23">
        <v>1514.7439999999999</v>
      </c>
      <c r="M145" s="23">
        <v>1457.5150000000001</v>
      </c>
      <c r="N145" s="23">
        <v>1375.3150000000001</v>
      </c>
      <c r="O145" s="23">
        <v>1298.7850000000001</v>
      </c>
      <c r="P145" s="23">
        <v>1299.8989999999999</v>
      </c>
      <c r="Q145" s="23">
        <v>1356.5650000000001</v>
      </c>
      <c r="R145" s="23">
        <v>1421.146</v>
      </c>
      <c r="S145" s="23">
        <v>1451.567</v>
      </c>
      <c r="T145" s="23">
        <v>1437.242</v>
      </c>
      <c r="U145" s="23">
        <v>1399.8430000000001</v>
      </c>
      <c r="V145" s="23">
        <v>1372.508</v>
      </c>
      <c r="W145" s="23">
        <v>1378.4069999999999</v>
      </c>
      <c r="X145" s="23">
        <v>1412.4190000000001</v>
      </c>
      <c r="Y145" s="23">
        <v>1451.28</v>
      </c>
    </row>
    <row r="146" spans="2:25" x14ac:dyDescent="0.4">
      <c r="B146" s="29" t="s">
        <v>173</v>
      </c>
      <c r="C146" s="19">
        <v>129</v>
      </c>
      <c r="D146" s="19" t="s">
        <v>17</v>
      </c>
      <c r="E146" s="21">
        <v>9</v>
      </c>
      <c r="F146" s="21">
        <v>446</v>
      </c>
      <c r="G146" s="22" t="s">
        <v>71</v>
      </c>
      <c r="H146" s="21">
        <v>906</v>
      </c>
      <c r="I146" s="23">
        <v>115.651</v>
      </c>
      <c r="J146" s="23">
        <v>132.55099999999999</v>
      </c>
      <c r="K146" s="23">
        <v>141.404</v>
      </c>
      <c r="L146" s="23">
        <v>138.99799999999999</v>
      </c>
      <c r="M146" s="23">
        <v>134.25800000000001</v>
      </c>
      <c r="N146" s="23">
        <v>133.49299999999999</v>
      </c>
      <c r="O146" s="23">
        <v>139.572</v>
      </c>
      <c r="P146" s="23">
        <v>149.15199999999999</v>
      </c>
      <c r="Q146" s="23">
        <v>157.26599999999999</v>
      </c>
      <c r="R146" s="23">
        <v>161.54400000000001</v>
      </c>
      <c r="S146" s="23">
        <v>163.45599999999999</v>
      </c>
      <c r="T146" s="23">
        <v>166.06100000000001</v>
      </c>
      <c r="U146" s="23">
        <v>170.959</v>
      </c>
      <c r="V146" s="23">
        <v>177.72499999999999</v>
      </c>
      <c r="W146" s="23">
        <v>184.38300000000001</v>
      </c>
      <c r="X146" s="23">
        <v>189.72800000000001</v>
      </c>
      <c r="Y146" s="23">
        <v>193.81899999999999</v>
      </c>
    </row>
    <row r="147" spans="2:25" x14ac:dyDescent="0.4">
      <c r="B147" s="29" t="s">
        <v>174</v>
      </c>
      <c r="C147" s="19">
        <v>130</v>
      </c>
      <c r="D147" s="19" t="s">
        <v>17</v>
      </c>
      <c r="E147" s="21" t="s">
        <v>19</v>
      </c>
      <c r="F147" s="21">
        <v>158</v>
      </c>
      <c r="G147" s="22" t="s">
        <v>71</v>
      </c>
      <c r="H147" s="21">
        <v>906</v>
      </c>
      <c r="I147" s="23">
        <v>4241.6970000000001</v>
      </c>
      <c r="J147" s="23">
        <v>4056.65</v>
      </c>
      <c r="K147" s="23">
        <v>4096.5950000000003</v>
      </c>
      <c r="L147" s="23">
        <v>4026.6309999999999</v>
      </c>
      <c r="M147" s="23">
        <v>3891.8939999999998</v>
      </c>
      <c r="N147" s="23">
        <v>3686.7860000000001</v>
      </c>
      <c r="O147" s="23">
        <v>3481.8850000000002</v>
      </c>
      <c r="P147" s="23">
        <v>3333.453</v>
      </c>
      <c r="Q147" s="23">
        <v>3279.3969999999999</v>
      </c>
      <c r="R147" s="23">
        <v>3293.2449999999999</v>
      </c>
      <c r="S147" s="23">
        <v>3295.1320000000001</v>
      </c>
      <c r="T147" s="23">
        <v>3244.9569999999999</v>
      </c>
      <c r="U147" s="23">
        <v>3149.6460000000002</v>
      </c>
      <c r="V147" s="23">
        <v>3045.4389999999999</v>
      </c>
      <c r="W147" s="23">
        <v>2969.8420000000001</v>
      </c>
      <c r="X147" s="23">
        <v>2940.28</v>
      </c>
      <c r="Y147" s="23">
        <v>2943.92</v>
      </c>
    </row>
    <row r="148" spans="2:25" x14ac:dyDescent="0.4">
      <c r="B148" s="29" t="s">
        <v>175</v>
      </c>
      <c r="C148" s="19">
        <v>131</v>
      </c>
      <c r="D148" s="19" t="s">
        <v>17</v>
      </c>
      <c r="E148" s="21" t="s">
        <v>19</v>
      </c>
      <c r="F148" s="21">
        <v>408</v>
      </c>
      <c r="G148" s="22" t="s">
        <v>71</v>
      </c>
      <c r="H148" s="21">
        <v>906</v>
      </c>
      <c r="I148" s="23">
        <v>6991.6</v>
      </c>
      <c r="J148" s="23">
        <v>6833.6570000000002</v>
      </c>
      <c r="K148" s="23">
        <v>6822.8289999999997</v>
      </c>
      <c r="L148" s="23">
        <v>6710.8230000000003</v>
      </c>
      <c r="M148" s="23">
        <v>6444.3940000000002</v>
      </c>
      <c r="N148" s="23">
        <v>6144.2709999999997</v>
      </c>
      <c r="O148" s="23">
        <v>5904.424</v>
      </c>
      <c r="P148" s="23">
        <v>5758.6660000000002</v>
      </c>
      <c r="Q148" s="23">
        <v>5665.7290000000003</v>
      </c>
      <c r="R148" s="23">
        <v>5543.3779999999997</v>
      </c>
      <c r="S148" s="23">
        <v>5345.3779999999997</v>
      </c>
      <c r="T148" s="23">
        <v>5121.0929999999998</v>
      </c>
      <c r="U148" s="23">
        <v>4933.4399999999996</v>
      </c>
      <c r="V148" s="23">
        <v>4804</v>
      </c>
      <c r="W148" s="23">
        <v>4710.8360000000002</v>
      </c>
      <c r="X148" s="23">
        <v>4605.3310000000001</v>
      </c>
      <c r="Y148" s="23">
        <v>4460.7349999999997</v>
      </c>
    </row>
    <row r="149" spans="2:25" x14ac:dyDescent="0.4">
      <c r="B149" s="29" t="s">
        <v>176</v>
      </c>
      <c r="C149" s="19">
        <v>132</v>
      </c>
      <c r="D149" s="19" t="s">
        <v>17</v>
      </c>
      <c r="E149" s="21" t="s">
        <v>19</v>
      </c>
      <c r="F149" s="21">
        <v>392</v>
      </c>
      <c r="G149" s="22" t="s">
        <v>71</v>
      </c>
      <c r="H149" s="21">
        <v>906</v>
      </c>
      <c r="I149" s="23">
        <v>21447.14</v>
      </c>
      <c r="J149" s="23">
        <v>20187.456999999999</v>
      </c>
      <c r="K149" s="23">
        <v>18863.683000000001</v>
      </c>
      <c r="L149" s="23">
        <v>17672.088</v>
      </c>
      <c r="M149" s="23">
        <v>17069.174999999999</v>
      </c>
      <c r="N149" s="23">
        <v>16779.366999999998</v>
      </c>
      <c r="O149" s="23">
        <v>16500.935000000001</v>
      </c>
      <c r="P149" s="23">
        <v>16045.332</v>
      </c>
      <c r="Q149" s="23">
        <v>15436.041999999999</v>
      </c>
      <c r="R149" s="23">
        <v>14793.705</v>
      </c>
      <c r="S149" s="23">
        <v>14265.871999999999</v>
      </c>
      <c r="T149" s="23">
        <v>13925.304</v>
      </c>
      <c r="U149" s="23">
        <v>13709.165000000001</v>
      </c>
      <c r="V149" s="23">
        <v>13491.056</v>
      </c>
      <c r="W149" s="23">
        <v>13191.567999999999</v>
      </c>
      <c r="X149" s="23">
        <v>12818.388000000001</v>
      </c>
      <c r="Y149" s="23">
        <v>12440.025</v>
      </c>
    </row>
    <row r="150" spans="2:25" x14ac:dyDescent="0.4">
      <c r="B150" s="29" t="s">
        <v>177</v>
      </c>
      <c r="C150" s="19">
        <v>133</v>
      </c>
      <c r="D150" s="19" t="s">
        <v>17</v>
      </c>
      <c r="E150" s="21" t="s">
        <v>19</v>
      </c>
      <c r="F150" s="21">
        <v>496</v>
      </c>
      <c r="G150" s="22" t="s">
        <v>71</v>
      </c>
      <c r="H150" s="21">
        <v>906</v>
      </c>
      <c r="I150" s="23">
        <v>1237.9179999999999</v>
      </c>
      <c r="J150" s="23">
        <v>1359.1510000000001</v>
      </c>
      <c r="K150" s="23">
        <v>1397.8820000000001</v>
      </c>
      <c r="L150" s="23">
        <v>1358.211</v>
      </c>
      <c r="M150" s="23">
        <v>1320.3620000000001</v>
      </c>
      <c r="N150" s="23">
        <v>1330.0219999999999</v>
      </c>
      <c r="O150" s="23">
        <v>1368.25</v>
      </c>
      <c r="P150" s="23">
        <v>1400.154</v>
      </c>
      <c r="Q150" s="23">
        <v>1405.0920000000001</v>
      </c>
      <c r="R150" s="23">
        <v>1384.633</v>
      </c>
      <c r="S150" s="23">
        <v>1353.325</v>
      </c>
      <c r="T150" s="23">
        <v>1328.674</v>
      </c>
      <c r="U150" s="23">
        <v>1317.556</v>
      </c>
      <c r="V150" s="23">
        <v>1313.44</v>
      </c>
      <c r="W150" s="23">
        <v>1304.1559999999999</v>
      </c>
      <c r="X150" s="23">
        <v>1285.162</v>
      </c>
      <c r="Y150" s="23">
        <v>1258.6079999999999</v>
      </c>
    </row>
    <row r="151" spans="2:25" x14ac:dyDescent="0.4">
      <c r="B151" s="29" t="s">
        <v>178</v>
      </c>
      <c r="C151" s="19">
        <v>134</v>
      </c>
      <c r="D151" s="19" t="s">
        <v>17</v>
      </c>
      <c r="E151" s="21" t="s">
        <v>19</v>
      </c>
      <c r="F151" s="21">
        <v>410</v>
      </c>
      <c r="G151" s="22" t="s">
        <v>71</v>
      </c>
      <c r="H151" s="21">
        <v>906</v>
      </c>
      <c r="I151" s="23">
        <v>8907.0709999999999</v>
      </c>
      <c r="J151" s="23">
        <v>8182.5029999999997</v>
      </c>
      <c r="K151" s="23">
        <v>7624.76</v>
      </c>
      <c r="L151" s="23">
        <v>7088.99</v>
      </c>
      <c r="M151" s="23">
        <v>6789.4830000000002</v>
      </c>
      <c r="N151" s="23">
        <v>6575.6930000000002</v>
      </c>
      <c r="O151" s="23">
        <v>6366.3239999999996</v>
      </c>
      <c r="P151" s="23">
        <v>6062.5209999999997</v>
      </c>
      <c r="Q151" s="23">
        <v>5805.2539999999999</v>
      </c>
      <c r="R151" s="23">
        <v>5607.2650000000003</v>
      </c>
      <c r="S151" s="23">
        <v>5434.95</v>
      </c>
      <c r="T151" s="23">
        <v>5318.5860000000002</v>
      </c>
      <c r="U151" s="23">
        <v>5239.2889999999998</v>
      </c>
      <c r="V151" s="23">
        <v>5143.8540000000003</v>
      </c>
      <c r="W151" s="23">
        <v>5008.4740000000002</v>
      </c>
      <c r="X151" s="23">
        <v>4867.0879999999997</v>
      </c>
      <c r="Y151" s="23">
        <v>4750.4390000000003</v>
      </c>
    </row>
    <row r="152" spans="2:25" x14ac:dyDescent="0.4">
      <c r="B152" s="28" t="s">
        <v>179</v>
      </c>
      <c r="C152" s="19">
        <v>135</v>
      </c>
      <c r="D152" s="19" t="s">
        <v>17</v>
      </c>
      <c r="E152" s="21" t="s">
        <v>19</v>
      </c>
      <c r="F152" s="21">
        <v>920</v>
      </c>
      <c r="G152" s="22" t="s">
        <v>69</v>
      </c>
      <c r="H152" s="21">
        <v>1832</v>
      </c>
      <c r="I152" s="23">
        <v>223268.57399999999</v>
      </c>
      <c r="J152" s="23">
        <v>222168.133</v>
      </c>
      <c r="K152" s="23">
        <v>220145.11900000001</v>
      </c>
      <c r="L152" s="23">
        <v>215082.236</v>
      </c>
      <c r="M152" s="23">
        <v>210179.239</v>
      </c>
      <c r="N152" s="23">
        <v>205409.62700000001</v>
      </c>
      <c r="O152" s="23">
        <v>200568.465</v>
      </c>
      <c r="P152" s="23">
        <v>195759.24600000001</v>
      </c>
      <c r="Q152" s="23">
        <v>190725.992</v>
      </c>
      <c r="R152" s="23">
        <v>185296.06400000001</v>
      </c>
      <c r="S152" s="23">
        <v>179656.408</v>
      </c>
      <c r="T152" s="23">
        <v>174177.03</v>
      </c>
      <c r="U152" s="23">
        <v>168999.315</v>
      </c>
      <c r="V152" s="23">
        <v>164073.40700000001</v>
      </c>
      <c r="W152" s="23">
        <v>159275.804</v>
      </c>
      <c r="X152" s="23">
        <v>154492.79199999999</v>
      </c>
      <c r="Y152" s="23">
        <v>149754.671</v>
      </c>
    </row>
    <row r="153" spans="2:25" x14ac:dyDescent="0.4">
      <c r="B153" s="29" t="s">
        <v>180</v>
      </c>
      <c r="C153" s="19">
        <v>136</v>
      </c>
      <c r="D153" s="19" t="s">
        <v>17</v>
      </c>
      <c r="E153" s="21" t="s">
        <v>19</v>
      </c>
      <c r="F153" s="21">
        <v>96</v>
      </c>
      <c r="G153" s="22" t="s">
        <v>71</v>
      </c>
      <c r="H153" s="21">
        <v>920</v>
      </c>
      <c r="I153" s="23">
        <v>131.43899999999999</v>
      </c>
      <c r="J153" s="23">
        <v>127.04600000000001</v>
      </c>
      <c r="K153" s="23">
        <v>123.36799999999999</v>
      </c>
      <c r="L153" s="23">
        <v>114.878</v>
      </c>
      <c r="M153" s="23">
        <v>108.57299999999999</v>
      </c>
      <c r="N153" s="23">
        <v>103.964</v>
      </c>
      <c r="O153" s="23">
        <v>100.52200000000001</v>
      </c>
      <c r="P153" s="23">
        <v>97.403000000000006</v>
      </c>
      <c r="Q153" s="23">
        <v>93.953999999999994</v>
      </c>
      <c r="R153" s="23">
        <v>89.945999999999998</v>
      </c>
      <c r="S153" s="23">
        <v>85.903000000000006</v>
      </c>
      <c r="T153" s="23">
        <v>82.581000000000003</v>
      </c>
      <c r="U153" s="23">
        <v>80.055999999999997</v>
      </c>
      <c r="V153" s="23">
        <v>77.915999999999997</v>
      </c>
      <c r="W153" s="23">
        <v>75.724999999999994</v>
      </c>
      <c r="X153" s="23">
        <v>73.272999999999996</v>
      </c>
      <c r="Y153" s="23">
        <v>70.701999999999998</v>
      </c>
    </row>
    <row r="154" spans="2:25" x14ac:dyDescent="0.4">
      <c r="B154" s="29" t="s">
        <v>181</v>
      </c>
      <c r="C154" s="19">
        <v>137</v>
      </c>
      <c r="D154" s="19" t="s">
        <v>17</v>
      </c>
      <c r="E154" s="21" t="s">
        <v>19</v>
      </c>
      <c r="F154" s="21">
        <v>116</v>
      </c>
      <c r="G154" s="22" t="s">
        <v>71</v>
      </c>
      <c r="H154" s="21">
        <v>920</v>
      </c>
      <c r="I154" s="23">
        <v>6630.6559999999999</v>
      </c>
      <c r="J154" s="23">
        <v>6838.3090000000002</v>
      </c>
      <c r="K154" s="23">
        <v>6840.942</v>
      </c>
      <c r="L154" s="23">
        <v>6740.2889999999998</v>
      </c>
      <c r="M154" s="23">
        <v>6628.8090000000002</v>
      </c>
      <c r="N154" s="23">
        <v>6542.4409999999998</v>
      </c>
      <c r="O154" s="23">
        <v>6448.674</v>
      </c>
      <c r="P154" s="23">
        <v>6292.576</v>
      </c>
      <c r="Q154" s="23">
        <v>6084.1220000000003</v>
      </c>
      <c r="R154" s="23">
        <v>5867.3419999999996</v>
      </c>
      <c r="S154" s="23">
        <v>5659.7359999999999</v>
      </c>
      <c r="T154" s="23">
        <v>5462.9390000000003</v>
      </c>
      <c r="U154" s="23">
        <v>5257.2039999999997</v>
      </c>
      <c r="V154" s="23">
        <v>5040.45</v>
      </c>
      <c r="W154" s="23">
        <v>4828.1750000000002</v>
      </c>
      <c r="X154" s="23">
        <v>4630.5739999999996</v>
      </c>
      <c r="Y154" s="23">
        <v>4446.7439999999997</v>
      </c>
    </row>
    <row r="155" spans="2:25" x14ac:dyDescent="0.4">
      <c r="B155" s="29" t="s">
        <v>182</v>
      </c>
      <c r="C155" s="19">
        <v>138</v>
      </c>
      <c r="D155" s="19" t="s">
        <v>17</v>
      </c>
      <c r="E155" s="21" t="s">
        <v>19</v>
      </c>
      <c r="F155" s="21">
        <v>360</v>
      </c>
      <c r="G155" s="22" t="s">
        <v>71</v>
      </c>
      <c r="H155" s="21">
        <v>920</v>
      </c>
      <c r="I155" s="23">
        <v>94259.451000000001</v>
      </c>
      <c r="J155" s="23">
        <v>93752.304000000004</v>
      </c>
      <c r="K155" s="23">
        <v>93346.149000000005</v>
      </c>
      <c r="L155" s="23">
        <v>91363.87</v>
      </c>
      <c r="M155" s="23">
        <v>89760.523000000001</v>
      </c>
      <c r="N155" s="23">
        <v>88211.21</v>
      </c>
      <c r="O155" s="23">
        <v>86436.532999999996</v>
      </c>
      <c r="P155" s="23">
        <v>84382.6</v>
      </c>
      <c r="Q155" s="23">
        <v>82109.558999999994</v>
      </c>
      <c r="R155" s="23">
        <v>79781.096999999994</v>
      </c>
      <c r="S155" s="23">
        <v>77527.565000000002</v>
      </c>
      <c r="T155" s="23">
        <v>75382.84</v>
      </c>
      <c r="U155" s="23">
        <v>73293.694000000003</v>
      </c>
      <c r="V155" s="23">
        <v>71194.697</v>
      </c>
      <c r="W155" s="23">
        <v>69078.497000000003</v>
      </c>
      <c r="X155" s="23">
        <v>66979.751000000004</v>
      </c>
      <c r="Y155" s="23">
        <v>64956.196000000004</v>
      </c>
    </row>
    <row r="156" spans="2:25" x14ac:dyDescent="0.4">
      <c r="B156" s="29" t="s">
        <v>183</v>
      </c>
      <c r="C156" s="19">
        <v>139</v>
      </c>
      <c r="D156" s="19" t="s">
        <v>17</v>
      </c>
      <c r="E156" s="21" t="s">
        <v>19</v>
      </c>
      <c r="F156" s="21">
        <v>418</v>
      </c>
      <c r="G156" s="22" t="s">
        <v>71</v>
      </c>
      <c r="H156" s="21">
        <v>920</v>
      </c>
      <c r="I156" s="23">
        <v>3032.9929999999999</v>
      </c>
      <c r="J156" s="23">
        <v>3072.2559999999999</v>
      </c>
      <c r="K156" s="23">
        <v>3048.0909999999999</v>
      </c>
      <c r="L156" s="23">
        <v>2990.3240000000001</v>
      </c>
      <c r="M156" s="23">
        <v>2892.4360000000001</v>
      </c>
      <c r="N156" s="23">
        <v>2789.7359999999999</v>
      </c>
      <c r="O156" s="23">
        <v>2684.71</v>
      </c>
      <c r="P156" s="23">
        <v>2575.1550000000002</v>
      </c>
      <c r="Q156" s="23">
        <v>2459.16</v>
      </c>
      <c r="R156" s="23">
        <v>2340.9479999999999</v>
      </c>
      <c r="S156" s="23">
        <v>2227.3539999999998</v>
      </c>
      <c r="T156" s="23">
        <v>2121.0410000000002</v>
      </c>
      <c r="U156" s="23">
        <v>2019.6769999999999</v>
      </c>
      <c r="V156" s="23">
        <v>1922.5360000000001</v>
      </c>
      <c r="W156" s="23">
        <v>1828.6179999999999</v>
      </c>
      <c r="X156" s="23">
        <v>1738.3720000000001</v>
      </c>
      <c r="Y156" s="23">
        <v>1652.9480000000001</v>
      </c>
    </row>
    <row r="157" spans="2:25" x14ac:dyDescent="0.4">
      <c r="B157" s="29" t="s">
        <v>184</v>
      </c>
      <c r="C157" s="19">
        <v>140</v>
      </c>
      <c r="D157" s="19" t="s">
        <v>17</v>
      </c>
      <c r="E157" s="21">
        <v>10</v>
      </c>
      <c r="F157" s="21">
        <v>458</v>
      </c>
      <c r="G157" s="22" t="s">
        <v>71</v>
      </c>
      <c r="H157" s="21">
        <v>920</v>
      </c>
      <c r="I157" s="23">
        <v>10258.958000000001</v>
      </c>
      <c r="J157" s="23">
        <v>10267.393</v>
      </c>
      <c r="K157" s="23">
        <v>10384.368</v>
      </c>
      <c r="L157" s="23">
        <v>10303.035</v>
      </c>
      <c r="M157" s="23">
        <v>9961.6059999999998</v>
      </c>
      <c r="N157" s="23">
        <v>9546.5709999999999</v>
      </c>
      <c r="O157" s="23">
        <v>9215.973</v>
      </c>
      <c r="P157" s="23">
        <v>9029.9320000000007</v>
      </c>
      <c r="Q157" s="23">
        <v>8937.3680000000004</v>
      </c>
      <c r="R157" s="23">
        <v>8829.7070000000003</v>
      </c>
      <c r="S157" s="23">
        <v>8643.9439999999995</v>
      </c>
      <c r="T157" s="23">
        <v>8393.2980000000007</v>
      </c>
      <c r="U157" s="23">
        <v>8147.982</v>
      </c>
      <c r="V157" s="23">
        <v>7967.7259999999997</v>
      </c>
      <c r="W157" s="23">
        <v>7852.7510000000002</v>
      </c>
      <c r="X157" s="23">
        <v>7758.4359999999997</v>
      </c>
      <c r="Y157" s="23">
        <v>7645.4740000000002</v>
      </c>
    </row>
    <row r="158" spans="2:25" x14ac:dyDescent="0.4">
      <c r="B158" s="29" t="s">
        <v>185</v>
      </c>
      <c r="C158" s="19">
        <v>141</v>
      </c>
      <c r="D158" s="19" t="s">
        <v>17</v>
      </c>
      <c r="E158" s="21" t="s">
        <v>19</v>
      </c>
      <c r="F158" s="21">
        <v>104</v>
      </c>
      <c r="G158" s="22" t="s">
        <v>71</v>
      </c>
      <c r="H158" s="21">
        <v>920</v>
      </c>
      <c r="I158" s="23">
        <v>18937.904999999999</v>
      </c>
      <c r="J158" s="23">
        <v>18237.106</v>
      </c>
      <c r="K158" s="23">
        <v>17802.377</v>
      </c>
      <c r="L158" s="23">
        <v>17615.917000000001</v>
      </c>
      <c r="M158" s="23">
        <v>17292.883000000002</v>
      </c>
      <c r="N158" s="23">
        <v>16812.187999999998</v>
      </c>
      <c r="O158" s="23">
        <v>16212.745000000001</v>
      </c>
      <c r="P158" s="23">
        <v>15605.289000000001</v>
      </c>
      <c r="Q158" s="23">
        <v>15096.406999999999</v>
      </c>
      <c r="R158" s="23">
        <v>14670.847</v>
      </c>
      <c r="S158" s="23">
        <v>14283.013999999999</v>
      </c>
      <c r="T158" s="23">
        <v>13879.93</v>
      </c>
      <c r="U158" s="23">
        <v>13439.574000000001</v>
      </c>
      <c r="V158" s="23">
        <v>13000.856</v>
      </c>
      <c r="W158" s="23">
        <v>12597.272999999999</v>
      </c>
      <c r="X158" s="23">
        <v>12242.482</v>
      </c>
      <c r="Y158" s="23">
        <v>11924.626</v>
      </c>
    </row>
    <row r="159" spans="2:25" x14ac:dyDescent="0.4">
      <c r="B159" s="29" t="s">
        <v>186</v>
      </c>
      <c r="C159" s="19">
        <v>142</v>
      </c>
      <c r="D159" s="19" t="s">
        <v>17</v>
      </c>
      <c r="E159" s="21" t="s">
        <v>19</v>
      </c>
      <c r="F159" s="21">
        <v>608</v>
      </c>
      <c r="G159" s="22" t="s">
        <v>71</v>
      </c>
      <c r="H159" s="21">
        <v>920</v>
      </c>
      <c r="I159" s="23">
        <v>43383.989000000001</v>
      </c>
      <c r="J159" s="23">
        <v>43570.646000000001</v>
      </c>
      <c r="K159" s="23">
        <v>43498.434999999998</v>
      </c>
      <c r="L159" s="23">
        <v>42934.163</v>
      </c>
      <c r="M159" s="23">
        <v>42958.813000000002</v>
      </c>
      <c r="N159" s="23">
        <v>42513.694000000003</v>
      </c>
      <c r="O159" s="23">
        <v>41680.788999999997</v>
      </c>
      <c r="P159" s="23">
        <v>40557.885000000002</v>
      </c>
      <c r="Q159" s="23">
        <v>39377.141000000003</v>
      </c>
      <c r="R159" s="23">
        <v>38162.803999999996</v>
      </c>
      <c r="S159" s="23">
        <v>36936.36</v>
      </c>
      <c r="T159" s="23">
        <v>35748.616999999998</v>
      </c>
      <c r="U159" s="23">
        <v>34550.095999999998</v>
      </c>
      <c r="V159" s="23">
        <v>33321.112999999998</v>
      </c>
      <c r="W159" s="23">
        <v>32091.816999999999</v>
      </c>
      <c r="X159" s="23">
        <v>30893.704000000002</v>
      </c>
      <c r="Y159" s="23">
        <v>29769.544999999998</v>
      </c>
    </row>
    <row r="160" spans="2:25" x14ac:dyDescent="0.4">
      <c r="B160" s="29" t="s">
        <v>187</v>
      </c>
      <c r="C160" s="19">
        <v>143</v>
      </c>
      <c r="D160" s="19" t="s">
        <v>17</v>
      </c>
      <c r="E160" s="21" t="s">
        <v>19</v>
      </c>
      <c r="F160" s="21">
        <v>702</v>
      </c>
      <c r="G160" s="22" t="s">
        <v>71</v>
      </c>
      <c r="H160" s="21">
        <v>920</v>
      </c>
      <c r="I160" s="23">
        <v>984.83100000000002</v>
      </c>
      <c r="J160" s="23">
        <v>996.49300000000005</v>
      </c>
      <c r="K160" s="23">
        <v>1009.487</v>
      </c>
      <c r="L160" s="23">
        <v>1022.556</v>
      </c>
      <c r="M160" s="23">
        <v>979.67</v>
      </c>
      <c r="N160" s="23">
        <v>933.68899999999996</v>
      </c>
      <c r="O160" s="23">
        <v>902.44500000000005</v>
      </c>
      <c r="P160" s="23">
        <v>894.76499999999999</v>
      </c>
      <c r="Q160" s="23">
        <v>902.68299999999999</v>
      </c>
      <c r="R160" s="23">
        <v>910.47500000000002</v>
      </c>
      <c r="S160" s="23">
        <v>906.95399999999995</v>
      </c>
      <c r="T160" s="23">
        <v>893.678</v>
      </c>
      <c r="U160" s="23">
        <v>881.18299999999999</v>
      </c>
      <c r="V160" s="23">
        <v>876.71600000000001</v>
      </c>
      <c r="W160" s="23">
        <v>879.95399999999995</v>
      </c>
      <c r="X160" s="23">
        <v>886.52099999999996</v>
      </c>
      <c r="Y160" s="23">
        <v>890.44399999999996</v>
      </c>
    </row>
    <row r="161" spans="2:25" x14ac:dyDescent="0.4">
      <c r="B161" s="29" t="s">
        <v>188</v>
      </c>
      <c r="C161" s="19">
        <v>144</v>
      </c>
      <c r="D161" s="19" t="s">
        <v>17</v>
      </c>
      <c r="E161" s="21" t="s">
        <v>19</v>
      </c>
      <c r="F161" s="21">
        <v>764</v>
      </c>
      <c r="G161" s="22" t="s">
        <v>71</v>
      </c>
      <c r="H161" s="21">
        <v>920</v>
      </c>
      <c r="I161" s="23">
        <v>15932.143</v>
      </c>
      <c r="J161" s="23">
        <v>14861.82</v>
      </c>
      <c r="K161" s="23">
        <v>13849.481</v>
      </c>
      <c r="L161" s="23">
        <v>12958.387000000001</v>
      </c>
      <c r="M161" s="23">
        <v>12197.436</v>
      </c>
      <c r="N161" s="23">
        <v>11588.241</v>
      </c>
      <c r="O161" s="23">
        <v>11079.2</v>
      </c>
      <c r="P161" s="23">
        <v>10616.209000000001</v>
      </c>
      <c r="Q161" s="23">
        <v>10173.307000000001</v>
      </c>
      <c r="R161" s="23">
        <v>9773.3709999999992</v>
      </c>
      <c r="S161" s="23">
        <v>9419.0580000000009</v>
      </c>
      <c r="T161" s="23">
        <v>9109.8140000000003</v>
      </c>
      <c r="U161" s="23">
        <v>8836.2659999999996</v>
      </c>
      <c r="V161" s="23">
        <v>8583.1679999999997</v>
      </c>
      <c r="W161" s="23">
        <v>8343.1389999999992</v>
      </c>
      <c r="X161" s="23">
        <v>8112.9579999999996</v>
      </c>
      <c r="Y161" s="23">
        <v>7897.7219999999998</v>
      </c>
    </row>
    <row r="162" spans="2:25" x14ac:dyDescent="0.4">
      <c r="B162" s="29" t="s">
        <v>189</v>
      </c>
      <c r="C162" s="19">
        <v>145</v>
      </c>
      <c r="D162" s="19" t="s">
        <v>17</v>
      </c>
      <c r="E162" s="21" t="s">
        <v>19</v>
      </c>
      <c r="F162" s="21">
        <v>626</v>
      </c>
      <c r="G162" s="22" t="s">
        <v>71</v>
      </c>
      <c r="H162" s="21">
        <v>920</v>
      </c>
      <c r="I162" s="23">
        <v>638.59400000000005</v>
      </c>
      <c r="J162" s="23">
        <v>665.95699999999999</v>
      </c>
      <c r="K162" s="23">
        <v>697.24400000000003</v>
      </c>
      <c r="L162" s="23">
        <v>726.96900000000005</v>
      </c>
      <c r="M162" s="23">
        <v>730.53499999999997</v>
      </c>
      <c r="N162" s="23">
        <v>724.46600000000001</v>
      </c>
      <c r="O162" s="23">
        <v>717.26099999999997</v>
      </c>
      <c r="P162" s="23">
        <v>711.71199999999999</v>
      </c>
      <c r="Q162" s="23">
        <v>705.86300000000006</v>
      </c>
      <c r="R162" s="23">
        <v>694.82100000000003</v>
      </c>
      <c r="S162" s="23">
        <v>674.94200000000001</v>
      </c>
      <c r="T162" s="23">
        <v>650.03399999999999</v>
      </c>
      <c r="U162" s="23">
        <v>624.96799999999996</v>
      </c>
      <c r="V162" s="23">
        <v>602.70699999999999</v>
      </c>
      <c r="W162" s="23">
        <v>582.11199999999997</v>
      </c>
      <c r="X162" s="23">
        <v>560.68399999999997</v>
      </c>
      <c r="Y162" s="23">
        <v>537.16999999999996</v>
      </c>
    </row>
    <row r="163" spans="2:25" x14ac:dyDescent="0.4">
      <c r="B163" s="29" t="s">
        <v>190</v>
      </c>
      <c r="C163" s="19">
        <v>146</v>
      </c>
      <c r="D163" s="19" t="s">
        <v>17</v>
      </c>
      <c r="E163" s="21" t="s">
        <v>19</v>
      </c>
      <c r="F163" s="21">
        <v>704</v>
      </c>
      <c r="G163" s="22" t="s">
        <v>71</v>
      </c>
      <c r="H163" s="21">
        <v>920</v>
      </c>
      <c r="I163" s="23">
        <v>29077.615000000002</v>
      </c>
      <c r="J163" s="23">
        <v>29778.803</v>
      </c>
      <c r="K163" s="23">
        <v>29545.177</v>
      </c>
      <c r="L163" s="23">
        <v>28311.848000000002</v>
      </c>
      <c r="M163" s="23">
        <v>26667.955000000002</v>
      </c>
      <c r="N163" s="23">
        <v>25643.427</v>
      </c>
      <c r="O163" s="23">
        <v>25089.613000000001</v>
      </c>
      <c r="P163" s="23">
        <v>24995.72</v>
      </c>
      <c r="Q163" s="23">
        <v>24786.428</v>
      </c>
      <c r="R163" s="23">
        <v>24174.705999999998</v>
      </c>
      <c r="S163" s="23">
        <v>23291.578000000001</v>
      </c>
      <c r="T163" s="23">
        <v>22452.258000000002</v>
      </c>
      <c r="U163" s="23">
        <v>21868.615000000002</v>
      </c>
      <c r="V163" s="23">
        <v>21485.522000000001</v>
      </c>
      <c r="W163" s="23">
        <v>21117.742999999999</v>
      </c>
      <c r="X163" s="23">
        <v>20616.037</v>
      </c>
      <c r="Y163" s="23">
        <v>19963.099999999999</v>
      </c>
    </row>
    <row r="164" spans="2:25" x14ac:dyDescent="0.4">
      <c r="B164" s="27" t="s">
        <v>191</v>
      </c>
      <c r="C164" s="19">
        <v>147</v>
      </c>
      <c r="D164" s="19" t="s">
        <v>17</v>
      </c>
      <c r="E164" s="21" t="s">
        <v>19</v>
      </c>
      <c r="F164" s="21">
        <v>1830</v>
      </c>
      <c r="G164" s="22" t="s">
        <v>67</v>
      </c>
      <c r="H164" s="21">
        <v>1828</v>
      </c>
      <c r="I164" s="23">
        <v>209798.45199999999</v>
      </c>
      <c r="J164" s="23">
        <v>205873.606</v>
      </c>
      <c r="K164" s="23">
        <v>201681.63099999999</v>
      </c>
      <c r="L164" s="23">
        <v>196018.69399999999</v>
      </c>
      <c r="M164" s="23">
        <v>189326.76800000001</v>
      </c>
      <c r="N164" s="23">
        <v>182632.87400000001</v>
      </c>
      <c r="O164" s="23">
        <v>176440.47700000001</v>
      </c>
      <c r="P164" s="23">
        <v>170616.823</v>
      </c>
      <c r="Q164" s="23">
        <v>165099.39499999999</v>
      </c>
      <c r="R164" s="23">
        <v>159706.739</v>
      </c>
      <c r="S164" s="23">
        <v>154282.77900000001</v>
      </c>
      <c r="T164" s="23">
        <v>149040.21900000001</v>
      </c>
      <c r="U164" s="23">
        <v>144100.02900000001</v>
      </c>
      <c r="V164" s="23">
        <v>139479.65299999999</v>
      </c>
      <c r="W164" s="23">
        <v>135136.68100000001</v>
      </c>
      <c r="X164" s="23">
        <v>130971.34600000001</v>
      </c>
      <c r="Y164" s="23">
        <v>126944.882</v>
      </c>
    </row>
    <row r="165" spans="2:25" x14ac:dyDescent="0.4">
      <c r="B165" s="28" t="s">
        <v>192</v>
      </c>
      <c r="C165" s="19">
        <v>148</v>
      </c>
      <c r="D165" s="19" t="s">
        <v>17</v>
      </c>
      <c r="E165" s="21" t="s">
        <v>19</v>
      </c>
      <c r="F165" s="21">
        <v>915</v>
      </c>
      <c r="G165" s="22" t="s">
        <v>69</v>
      </c>
      <c r="H165" s="21">
        <v>1830</v>
      </c>
      <c r="I165" s="23">
        <v>13875.977000000001</v>
      </c>
      <c r="J165" s="23">
        <v>13603.757</v>
      </c>
      <c r="K165" s="23">
        <v>13229.471</v>
      </c>
      <c r="L165" s="23">
        <v>12763.222</v>
      </c>
      <c r="M165" s="23">
        <v>12354.481</v>
      </c>
      <c r="N165" s="23">
        <v>11947.799000000001</v>
      </c>
      <c r="O165" s="23">
        <v>11540.922</v>
      </c>
      <c r="P165" s="23">
        <v>11112.255999999999</v>
      </c>
      <c r="Q165" s="23">
        <v>10672.34</v>
      </c>
      <c r="R165" s="23">
        <v>10236.289000000001</v>
      </c>
      <c r="S165" s="23">
        <v>9815.8269999999993</v>
      </c>
      <c r="T165" s="23">
        <v>9410.09</v>
      </c>
      <c r="U165" s="23">
        <v>9017.4259999999995</v>
      </c>
      <c r="V165" s="23">
        <v>8632.4429999999993</v>
      </c>
      <c r="W165" s="23">
        <v>8254.9089999999997</v>
      </c>
      <c r="X165" s="23">
        <v>7894.2039999999997</v>
      </c>
      <c r="Y165" s="23">
        <v>7548.4229999999998</v>
      </c>
    </row>
    <row r="166" spans="2:25" x14ac:dyDescent="0.4">
      <c r="B166" s="29" t="s">
        <v>193</v>
      </c>
      <c r="C166" s="19">
        <v>149</v>
      </c>
      <c r="D166" s="19" t="s">
        <v>17</v>
      </c>
      <c r="E166" s="21" t="s">
        <v>19</v>
      </c>
      <c r="F166" s="21">
        <v>28</v>
      </c>
      <c r="G166" s="22" t="s">
        <v>71</v>
      </c>
      <c r="H166" s="21">
        <v>915</v>
      </c>
      <c r="I166" s="23">
        <v>28.45</v>
      </c>
      <c r="J166" s="23">
        <v>28.449000000000002</v>
      </c>
      <c r="K166" s="23">
        <v>28.422999999999998</v>
      </c>
      <c r="L166" s="23">
        <v>27.739000000000001</v>
      </c>
      <c r="M166" s="23">
        <v>26.815999999999999</v>
      </c>
      <c r="N166" s="23">
        <v>26.093</v>
      </c>
      <c r="O166" s="23">
        <v>25.556999999999999</v>
      </c>
      <c r="P166" s="23">
        <v>25.105</v>
      </c>
      <c r="Q166" s="23">
        <v>24.574999999999999</v>
      </c>
      <c r="R166" s="23">
        <v>23.937999999999999</v>
      </c>
      <c r="S166" s="23">
        <v>23.247</v>
      </c>
      <c r="T166" s="23">
        <v>22.628</v>
      </c>
      <c r="U166" s="23">
        <v>22.103999999999999</v>
      </c>
      <c r="V166" s="23">
        <v>21.623999999999999</v>
      </c>
      <c r="W166" s="23">
        <v>21.137</v>
      </c>
      <c r="X166" s="23">
        <v>20.635999999999999</v>
      </c>
      <c r="Y166" s="23">
        <v>20.120999999999999</v>
      </c>
    </row>
    <row r="167" spans="2:25" x14ac:dyDescent="0.4">
      <c r="B167" s="29" t="s">
        <v>194</v>
      </c>
      <c r="C167" s="19">
        <v>150</v>
      </c>
      <c r="D167" s="19" t="s">
        <v>17</v>
      </c>
      <c r="E167" s="21" t="s">
        <v>19</v>
      </c>
      <c r="F167" s="21">
        <v>533</v>
      </c>
      <c r="G167" s="22" t="s">
        <v>71</v>
      </c>
      <c r="H167" s="21">
        <v>915</v>
      </c>
      <c r="I167" s="23">
        <v>25.766999999999999</v>
      </c>
      <c r="J167" s="23">
        <v>25.065999999999999</v>
      </c>
      <c r="K167" s="23">
        <v>24.945</v>
      </c>
      <c r="L167" s="23">
        <v>25.870999999999999</v>
      </c>
      <c r="M167" s="23">
        <v>26.013000000000002</v>
      </c>
      <c r="N167" s="23">
        <v>25.484000000000002</v>
      </c>
      <c r="O167" s="23">
        <v>24.568000000000001</v>
      </c>
      <c r="P167" s="23">
        <v>23.728000000000002</v>
      </c>
      <c r="Q167" s="23">
        <v>23.334</v>
      </c>
      <c r="R167" s="23">
        <v>23.294</v>
      </c>
      <c r="S167" s="23">
        <v>23.271000000000001</v>
      </c>
      <c r="T167" s="23">
        <v>22.957999999999998</v>
      </c>
      <c r="U167" s="23">
        <v>22.393000000000001</v>
      </c>
      <c r="V167" s="23">
        <v>21.803999999999998</v>
      </c>
      <c r="W167" s="23">
        <v>21.37</v>
      </c>
      <c r="X167" s="23">
        <v>21.132000000000001</v>
      </c>
      <c r="Y167" s="23">
        <v>20.972000000000001</v>
      </c>
    </row>
    <row r="168" spans="2:25" x14ac:dyDescent="0.4">
      <c r="B168" s="29" t="s">
        <v>195</v>
      </c>
      <c r="C168" s="19">
        <v>151</v>
      </c>
      <c r="D168" s="19" t="s">
        <v>17</v>
      </c>
      <c r="E168" s="21" t="s">
        <v>19</v>
      </c>
      <c r="F168" s="21">
        <v>44</v>
      </c>
      <c r="G168" s="22" t="s">
        <v>71</v>
      </c>
      <c r="H168" s="21">
        <v>915</v>
      </c>
      <c r="I168" s="23">
        <v>117.449</v>
      </c>
      <c r="J168" s="23">
        <v>112.953</v>
      </c>
      <c r="K168" s="23">
        <v>109.288</v>
      </c>
      <c r="L168" s="23">
        <v>109.676</v>
      </c>
      <c r="M168" s="23">
        <v>108.77200000000001</v>
      </c>
      <c r="N168" s="23">
        <v>107.101</v>
      </c>
      <c r="O168" s="23">
        <v>104.878</v>
      </c>
      <c r="P168" s="23">
        <v>102.631</v>
      </c>
      <c r="Q168" s="23">
        <v>100.80800000000001</v>
      </c>
      <c r="R168" s="23">
        <v>99.295000000000002</v>
      </c>
      <c r="S168" s="23">
        <v>98.096000000000004</v>
      </c>
      <c r="T168" s="23">
        <v>97.227000000000004</v>
      </c>
      <c r="U168" s="23">
        <v>96.328999999999994</v>
      </c>
      <c r="V168" s="23">
        <v>95.358000000000004</v>
      </c>
      <c r="W168" s="23">
        <v>94.352999999999994</v>
      </c>
      <c r="X168" s="23">
        <v>93.462000000000003</v>
      </c>
      <c r="Y168" s="23">
        <v>92.771000000000001</v>
      </c>
    </row>
    <row r="169" spans="2:25" x14ac:dyDescent="0.4">
      <c r="B169" s="29" t="s">
        <v>196</v>
      </c>
      <c r="C169" s="19">
        <v>152</v>
      </c>
      <c r="D169" s="19" t="s">
        <v>17</v>
      </c>
      <c r="E169" s="21" t="s">
        <v>19</v>
      </c>
      <c r="F169" s="21">
        <v>52</v>
      </c>
      <c r="G169" s="22" t="s">
        <v>71</v>
      </c>
      <c r="H169" s="21">
        <v>915</v>
      </c>
      <c r="I169" s="23">
        <v>67.13</v>
      </c>
      <c r="J169" s="23">
        <v>63.06</v>
      </c>
      <c r="K169" s="23">
        <v>60.436999999999998</v>
      </c>
      <c r="L169" s="23">
        <v>59.585999999999999</v>
      </c>
      <c r="M169" s="23">
        <v>58.499000000000002</v>
      </c>
      <c r="N169" s="23">
        <v>56.688000000000002</v>
      </c>
      <c r="O169" s="23">
        <v>54.319000000000003</v>
      </c>
      <c r="P169" s="23">
        <v>51.941000000000003</v>
      </c>
      <c r="Q169" s="23">
        <v>50.08</v>
      </c>
      <c r="R169" s="23">
        <v>48.792000000000002</v>
      </c>
      <c r="S169" s="23">
        <v>47.723999999999997</v>
      </c>
      <c r="T169" s="23">
        <v>46.48</v>
      </c>
      <c r="U169" s="23">
        <v>44.945999999999998</v>
      </c>
      <c r="V169" s="23">
        <v>43.289000000000001</v>
      </c>
      <c r="W169" s="23">
        <v>41.8</v>
      </c>
      <c r="X169" s="23">
        <v>40.573999999999998</v>
      </c>
      <c r="Y169" s="23">
        <v>39.499000000000002</v>
      </c>
    </row>
    <row r="170" spans="2:25" x14ac:dyDescent="0.4">
      <c r="B170" s="29" t="s">
        <v>197</v>
      </c>
      <c r="C170" s="19">
        <v>153</v>
      </c>
      <c r="D170" s="19" t="s">
        <v>17</v>
      </c>
      <c r="E170" s="21" t="s">
        <v>19</v>
      </c>
      <c r="F170" s="21">
        <v>192</v>
      </c>
      <c r="G170" s="22" t="s">
        <v>71</v>
      </c>
      <c r="H170" s="21">
        <v>915</v>
      </c>
      <c r="I170" s="23">
        <v>2446.1080000000002</v>
      </c>
      <c r="J170" s="23">
        <v>2318.0540000000001</v>
      </c>
      <c r="K170" s="23">
        <v>2205.3820000000001</v>
      </c>
      <c r="L170" s="23">
        <v>2044.4749999999999</v>
      </c>
      <c r="M170" s="23">
        <v>1923.797</v>
      </c>
      <c r="N170" s="23">
        <v>1828.944</v>
      </c>
      <c r="O170" s="23">
        <v>1748.2539999999999</v>
      </c>
      <c r="P170" s="23">
        <v>1669.867</v>
      </c>
      <c r="Q170" s="23">
        <v>1590.32</v>
      </c>
      <c r="R170" s="23">
        <v>1514.367</v>
      </c>
      <c r="S170" s="23">
        <v>1445.402</v>
      </c>
      <c r="T170" s="23">
        <v>1384.7260000000001</v>
      </c>
      <c r="U170" s="23">
        <v>1330.1859999999999</v>
      </c>
      <c r="V170" s="23">
        <v>1278.0039999999999</v>
      </c>
      <c r="W170" s="23">
        <v>1227.001</v>
      </c>
      <c r="X170" s="23">
        <v>1177.1949999999999</v>
      </c>
      <c r="Y170" s="23">
        <v>1130.44</v>
      </c>
    </row>
    <row r="171" spans="2:25" x14ac:dyDescent="0.4">
      <c r="B171" s="29" t="s">
        <v>198</v>
      </c>
      <c r="C171" s="19">
        <v>154</v>
      </c>
      <c r="D171" s="19" t="s">
        <v>17</v>
      </c>
      <c r="E171" s="21" t="s">
        <v>19</v>
      </c>
      <c r="F171" s="21">
        <v>531</v>
      </c>
      <c r="G171" s="22" t="s">
        <v>71</v>
      </c>
      <c r="H171" s="21">
        <v>915</v>
      </c>
      <c r="I171" s="23">
        <v>40.905000000000001</v>
      </c>
      <c r="J171" s="23">
        <v>39.183</v>
      </c>
      <c r="K171" s="23">
        <v>38.1</v>
      </c>
      <c r="L171" s="23">
        <v>37.130000000000003</v>
      </c>
      <c r="M171" s="23">
        <v>37.213000000000001</v>
      </c>
      <c r="N171" s="23">
        <v>36.994999999999997</v>
      </c>
      <c r="O171" s="23">
        <v>36.363</v>
      </c>
      <c r="P171" s="23">
        <v>35.536999999999999</v>
      </c>
      <c r="Q171" s="23">
        <v>34.854999999999997</v>
      </c>
      <c r="R171" s="23">
        <v>34.436999999999998</v>
      </c>
      <c r="S171" s="23">
        <v>34.228000000000002</v>
      </c>
      <c r="T171" s="23">
        <v>34.063000000000002</v>
      </c>
      <c r="U171" s="23">
        <v>33.795000000000002</v>
      </c>
      <c r="V171" s="23">
        <v>33.423999999999999</v>
      </c>
      <c r="W171" s="23">
        <v>33.088999999999999</v>
      </c>
      <c r="X171" s="23">
        <v>32.850999999999999</v>
      </c>
      <c r="Y171" s="23">
        <v>32.723999999999997</v>
      </c>
    </row>
    <row r="172" spans="2:25" x14ac:dyDescent="0.4">
      <c r="B172" s="29" t="s">
        <v>199</v>
      </c>
      <c r="C172" s="19">
        <v>155</v>
      </c>
      <c r="D172" s="19" t="s">
        <v>17</v>
      </c>
      <c r="E172" s="21" t="s">
        <v>19</v>
      </c>
      <c r="F172" s="21">
        <v>214</v>
      </c>
      <c r="G172" s="22" t="s">
        <v>71</v>
      </c>
      <c r="H172" s="21">
        <v>915</v>
      </c>
      <c r="I172" s="23">
        <v>3935.223</v>
      </c>
      <c r="J172" s="23">
        <v>3911.6489999999999</v>
      </c>
      <c r="K172" s="23">
        <v>3846.8180000000002</v>
      </c>
      <c r="L172" s="23">
        <v>3730.9940000000001</v>
      </c>
      <c r="M172" s="23">
        <v>3583.4760000000001</v>
      </c>
      <c r="N172" s="23">
        <v>3441.529</v>
      </c>
      <c r="O172" s="23">
        <v>3305.1959999999999</v>
      </c>
      <c r="P172" s="23">
        <v>3168.3470000000002</v>
      </c>
      <c r="Q172" s="23">
        <v>3028.59</v>
      </c>
      <c r="R172" s="23">
        <v>2885.2179999999998</v>
      </c>
      <c r="S172" s="23">
        <v>2747.6880000000001</v>
      </c>
      <c r="T172" s="23">
        <v>2615.6689999999999</v>
      </c>
      <c r="U172" s="23">
        <v>2490.2339999999999</v>
      </c>
      <c r="V172" s="23">
        <v>2371.0729999999999</v>
      </c>
      <c r="W172" s="23">
        <v>2254.989</v>
      </c>
      <c r="X172" s="23">
        <v>2144.165</v>
      </c>
      <c r="Y172" s="23">
        <v>2036.008</v>
      </c>
    </row>
    <row r="173" spans="2:25" x14ac:dyDescent="0.4">
      <c r="B173" s="29" t="s">
        <v>200</v>
      </c>
      <c r="C173" s="19">
        <v>156</v>
      </c>
      <c r="D173" s="19" t="s">
        <v>17</v>
      </c>
      <c r="E173" s="21" t="s">
        <v>19</v>
      </c>
      <c r="F173" s="21">
        <v>308</v>
      </c>
      <c r="G173" s="22" t="s">
        <v>71</v>
      </c>
      <c r="H173" s="21">
        <v>915</v>
      </c>
      <c r="I173" s="23">
        <v>34.268000000000001</v>
      </c>
      <c r="J173" s="23">
        <v>34.904000000000003</v>
      </c>
      <c r="K173" s="23">
        <v>33.728999999999999</v>
      </c>
      <c r="L173" s="23">
        <v>31.611999999999998</v>
      </c>
      <c r="M173" s="23">
        <v>29.556999999999999</v>
      </c>
      <c r="N173" s="23">
        <v>28.113</v>
      </c>
      <c r="O173" s="23">
        <v>27.236000000000001</v>
      </c>
      <c r="P173" s="23">
        <v>26.39</v>
      </c>
      <c r="Q173" s="23">
        <v>25.161000000000001</v>
      </c>
      <c r="R173" s="23">
        <v>23.646999999999998</v>
      </c>
      <c r="S173" s="23">
        <v>22.225000000000001</v>
      </c>
      <c r="T173" s="23">
        <v>21.109000000000002</v>
      </c>
      <c r="U173" s="23">
        <v>20.227</v>
      </c>
      <c r="V173" s="23">
        <v>19.388000000000002</v>
      </c>
      <c r="W173" s="23">
        <v>18.431000000000001</v>
      </c>
      <c r="X173" s="23">
        <v>17.391999999999999</v>
      </c>
      <c r="Y173" s="23">
        <v>16.39</v>
      </c>
    </row>
    <row r="174" spans="2:25" x14ac:dyDescent="0.4">
      <c r="B174" s="29" t="s">
        <v>201</v>
      </c>
      <c r="C174" s="19">
        <v>157</v>
      </c>
      <c r="D174" s="19" t="s">
        <v>17</v>
      </c>
      <c r="E174" s="21" t="s">
        <v>19</v>
      </c>
      <c r="F174" s="21">
        <v>312</v>
      </c>
      <c r="G174" s="22" t="s">
        <v>71</v>
      </c>
      <c r="H174" s="21">
        <v>915</v>
      </c>
      <c r="I174" s="23">
        <v>103.50700000000001</v>
      </c>
      <c r="J174" s="23">
        <v>94.918999999999997</v>
      </c>
      <c r="K174" s="23">
        <v>89.879000000000005</v>
      </c>
      <c r="L174" s="23">
        <v>92.26</v>
      </c>
      <c r="M174" s="23">
        <v>92.697999999999993</v>
      </c>
      <c r="N174" s="23">
        <v>91.647999999999996</v>
      </c>
      <c r="O174" s="23">
        <v>87.808999999999997</v>
      </c>
      <c r="P174" s="23">
        <v>82.686000000000007</v>
      </c>
      <c r="Q174" s="23">
        <v>79.165999999999997</v>
      </c>
      <c r="R174" s="23">
        <v>78.037999999999997</v>
      </c>
      <c r="S174" s="23">
        <v>77.701999999999998</v>
      </c>
      <c r="T174" s="23">
        <v>76.453999999999994</v>
      </c>
      <c r="U174" s="23">
        <v>73.691999999999993</v>
      </c>
      <c r="V174" s="23">
        <v>70.188999999999993</v>
      </c>
      <c r="W174" s="23">
        <v>67.14</v>
      </c>
      <c r="X174" s="23">
        <v>65.153000000000006</v>
      </c>
      <c r="Y174" s="23">
        <v>63.905000000000001</v>
      </c>
    </row>
    <row r="175" spans="2:25" x14ac:dyDescent="0.4">
      <c r="B175" s="29" t="s">
        <v>202</v>
      </c>
      <c r="C175" s="19">
        <v>158</v>
      </c>
      <c r="D175" s="19" t="s">
        <v>17</v>
      </c>
      <c r="E175" s="21" t="s">
        <v>19</v>
      </c>
      <c r="F175" s="21">
        <v>332</v>
      </c>
      <c r="G175" s="22" t="s">
        <v>71</v>
      </c>
      <c r="H175" s="21">
        <v>915</v>
      </c>
      <c r="I175" s="23">
        <v>4847.308</v>
      </c>
      <c r="J175" s="23">
        <v>4872.9970000000003</v>
      </c>
      <c r="K175" s="23">
        <v>4855.5249999999996</v>
      </c>
      <c r="L175" s="23">
        <v>4801.1509999999998</v>
      </c>
      <c r="M175" s="23">
        <v>4733.2219999999998</v>
      </c>
      <c r="N175" s="23">
        <v>4654.6790000000001</v>
      </c>
      <c r="O175" s="23">
        <v>4567.8670000000002</v>
      </c>
      <c r="P175" s="23">
        <v>4465.5659999999998</v>
      </c>
      <c r="Q175" s="23">
        <v>4345.4009999999998</v>
      </c>
      <c r="R175" s="23">
        <v>4212.0439999999999</v>
      </c>
      <c r="S175" s="23">
        <v>4070.569</v>
      </c>
      <c r="T175" s="23">
        <v>3925.7249999999999</v>
      </c>
      <c r="U175" s="23">
        <v>3783.4059999999999</v>
      </c>
      <c r="V175" s="23">
        <v>3642.9969999999998</v>
      </c>
      <c r="W175" s="23">
        <v>3504.08</v>
      </c>
      <c r="X175" s="23">
        <v>3369.45</v>
      </c>
      <c r="Y175" s="23">
        <v>3237.56</v>
      </c>
    </row>
    <row r="176" spans="2:25" x14ac:dyDescent="0.4">
      <c r="B176" s="29" t="s">
        <v>203</v>
      </c>
      <c r="C176" s="19">
        <v>159</v>
      </c>
      <c r="D176" s="19" t="s">
        <v>17</v>
      </c>
      <c r="E176" s="21" t="s">
        <v>19</v>
      </c>
      <c r="F176" s="21">
        <v>388</v>
      </c>
      <c r="G176" s="22" t="s">
        <v>71</v>
      </c>
      <c r="H176" s="21">
        <v>915</v>
      </c>
      <c r="I176" s="23">
        <v>931.38900000000001</v>
      </c>
      <c r="J176" s="23">
        <v>900.77200000000005</v>
      </c>
      <c r="K176" s="23">
        <v>874.79300000000001</v>
      </c>
      <c r="L176" s="23">
        <v>828.976</v>
      </c>
      <c r="M176" s="23">
        <v>776.25400000000002</v>
      </c>
      <c r="N176" s="23">
        <v>725.03200000000004</v>
      </c>
      <c r="O176" s="23">
        <v>680.66800000000001</v>
      </c>
      <c r="P176" s="23">
        <v>641.56399999999996</v>
      </c>
      <c r="Q176" s="23">
        <v>604.12900000000002</v>
      </c>
      <c r="R176" s="23">
        <v>566.05700000000002</v>
      </c>
      <c r="S176" s="23">
        <v>526.577</v>
      </c>
      <c r="T176" s="23">
        <v>487.64800000000002</v>
      </c>
      <c r="U176" s="23">
        <v>451.47800000000001</v>
      </c>
      <c r="V176" s="23">
        <v>417.97399999999999</v>
      </c>
      <c r="W176" s="23">
        <v>386.10300000000001</v>
      </c>
      <c r="X176" s="23">
        <v>354.678</v>
      </c>
      <c r="Y176" s="23">
        <v>323.25099999999998</v>
      </c>
    </row>
    <row r="177" spans="2:25" x14ac:dyDescent="0.4">
      <c r="B177" s="29" t="s">
        <v>204</v>
      </c>
      <c r="C177" s="19">
        <v>160</v>
      </c>
      <c r="D177" s="19" t="s">
        <v>17</v>
      </c>
      <c r="E177" s="21" t="s">
        <v>19</v>
      </c>
      <c r="F177" s="21">
        <v>474</v>
      </c>
      <c r="G177" s="22" t="s">
        <v>71</v>
      </c>
      <c r="H177" s="21">
        <v>915</v>
      </c>
      <c r="I177" s="23">
        <v>83.075000000000003</v>
      </c>
      <c r="J177" s="23">
        <v>75.873000000000005</v>
      </c>
      <c r="K177" s="23">
        <v>71.334000000000003</v>
      </c>
      <c r="L177" s="23">
        <v>72.569999999999993</v>
      </c>
      <c r="M177" s="23">
        <v>72.025999999999996</v>
      </c>
      <c r="N177" s="23">
        <v>70.171999999999997</v>
      </c>
      <c r="O177" s="23">
        <v>66.230999999999995</v>
      </c>
      <c r="P177" s="23">
        <v>61.432000000000002</v>
      </c>
      <c r="Q177" s="23">
        <v>57.853000000000002</v>
      </c>
      <c r="R177" s="23">
        <v>56.326999999999998</v>
      </c>
      <c r="S177" s="23">
        <v>55.61</v>
      </c>
      <c r="T177" s="23">
        <v>54.219000000000001</v>
      </c>
      <c r="U177" s="23">
        <v>51.667000000000002</v>
      </c>
      <c r="V177" s="23">
        <v>48.460999999999999</v>
      </c>
      <c r="W177" s="23">
        <v>45.567</v>
      </c>
      <c r="X177" s="23">
        <v>43.576000000000001</v>
      </c>
      <c r="Y177" s="23">
        <v>42.287999999999997</v>
      </c>
    </row>
    <row r="178" spans="2:25" x14ac:dyDescent="0.4">
      <c r="B178" s="29" t="s">
        <v>205</v>
      </c>
      <c r="C178" s="19">
        <v>161</v>
      </c>
      <c r="D178" s="19" t="s">
        <v>17</v>
      </c>
      <c r="E178" s="21" t="s">
        <v>19</v>
      </c>
      <c r="F178" s="21">
        <v>630</v>
      </c>
      <c r="G178" s="22" t="s">
        <v>71</v>
      </c>
      <c r="H178" s="21">
        <v>915</v>
      </c>
      <c r="I178" s="23">
        <v>634.99</v>
      </c>
      <c r="J178" s="23">
        <v>566.37599999999998</v>
      </c>
      <c r="K178" s="23">
        <v>462.27199999999999</v>
      </c>
      <c r="L178" s="23">
        <v>404.952</v>
      </c>
      <c r="M178" s="23">
        <v>414.39600000000002</v>
      </c>
      <c r="N178" s="23">
        <v>399.67899999999997</v>
      </c>
      <c r="O178" s="23">
        <v>369.548</v>
      </c>
      <c r="P178" s="23">
        <v>330.459</v>
      </c>
      <c r="Q178" s="23">
        <v>298.95499999999998</v>
      </c>
      <c r="R178" s="23">
        <v>279.20600000000002</v>
      </c>
      <c r="S178" s="23">
        <v>266.46699999999998</v>
      </c>
      <c r="T178" s="23">
        <v>255.559</v>
      </c>
      <c r="U178" s="23">
        <v>241.44499999999999</v>
      </c>
      <c r="V178" s="23">
        <v>223.904</v>
      </c>
      <c r="W178" s="23">
        <v>206.26400000000001</v>
      </c>
      <c r="X178" s="23">
        <v>191.74299999999999</v>
      </c>
      <c r="Y178" s="23">
        <v>180.54900000000001</v>
      </c>
    </row>
    <row r="179" spans="2:25" x14ac:dyDescent="0.4">
      <c r="B179" s="29" t="s">
        <v>206</v>
      </c>
      <c r="C179" s="19">
        <v>162</v>
      </c>
      <c r="D179" s="19" t="s">
        <v>17</v>
      </c>
      <c r="E179" s="21" t="s">
        <v>19</v>
      </c>
      <c r="F179" s="21">
        <v>662</v>
      </c>
      <c r="G179" s="22" t="s">
        <v>71</v>
      </c>
      <c r="H179" s="21">
        <v>915</v>
      </c>
      <c r="I179" s="23">
        <v>46.146999999999998</v>
      </c>
      <c r="J179" s="23">
        <v>43.064999999999998</v>
      </c>
      <c r="K179" s="23">
        <v>41.11</v>
      </c>
      <c r="L179" s="23">
        <v>38.530999999999999</v>
      </c>
      <c r="M179" s="23">
        <v>35.548000000000002</v>
      </c>
      <c r="N179" s="23">
        <v>32.874000000000002</v>
      </c>
      <c r="O179" s="23">
        <v>30.91</v>
      </c>
      <c r="P179" s="23">
        <v>29.501000000000001</v>
      </c>
      <c r="Q179" s="23">
        <v>28.364999999999998</v>
      </c>
      <c r="R179" s="23">
        <v>27.251999999999999</v>
      </c>
      <c r="S179" s="23">
        <v>26.071999999999999</v>
      </c>
      <c r="T179" s="23">
        <v>24.952000000000002</v>
      </c>
      <c r="U179" s="23">
        <v>24.006</v>
      </c>
      <c r="V179" s="23">
        <v>23.213000000000001</v>
      </c>
      <c r="W179" s="23">
        <v>22.541</v>
      </c>
      <c r="X179" s="23">
        <v>21.89</v>
      </c>
      <c r="Y179" s="23">
        <v>21.227</v>
      </c>
    </row>
    <row r="180" spans="2:25" x14ac:dyDescent="0.4">
      <c r="B180" s="29" t="s">
        <v>207</v>
      </c>
      <c r="C180" s="19">
        <v>163</v>
      </c>
      <c r="D180" s="19" t="s">
        <v>17</v>
      </c>
      <c r="E180" s="21" t="s">
        <v>19</v>
      </c>
      <c r="F180" s="21">
        <v>670</v>
      </c>
      <c r="G180" s="22" t="s">
        <v>71</v>
      </c>
      <c r="H180" s="21">
        <v>915</v>
      </c>
      <c r="I180" s="23">
        <v>33.375</v>
      </c>
      <c r="J180" s="23">
        <v>31.503</v>
      </c>
      <c r="K180" s="23">
        <v>30.131</v>
      </c>
      <c r="L180" s="23">
        <v>28.52</v>
      </c>
      <c r="M180" s="23">
        <v>27.091999999999999</v>
      </c>
      <c r="N180" s="23">
        <v>25.603000000000002</v>
      </c>
      <c r="O180" s="23">
        <v>24.157</v>
      </c>
      <c r="P180" s="23">
        <v>22.808</v>
      </c>
      <c r="Q180" s="23">
        <v>21.574999999999999</v>
      </c>
      <c r="R180" s="23">
        <v>20.428000000000001</v>
      </c>
      <c r="S180" s="23">
        <v>19.353000000000002</v>
      </c>
      <c r="T180" s="23">
        <v>18.329999999999998</v>
      </c>
      <c r="U180" s="23">
        <v>17.350999999999999</v>
      </c>
      <c r="V180" s="23">
        <v>16.425999999999998</v>
      </c>
      <c r="W180" s="23">
        <v>15.536</v>
      </c>
      <c r="X180" s="23">
        <v>14.704000000000001</v>
      </c>
      <c r="Y180" s="23">
        <v>13.9</v>
      </c>
    </row>
    <row r="181" spans="2:25" x14ac:dyDescent="0.4">
      <c r="B181" s="29" t="s">
        <v>208</v>
      </c>
      <c r="C181" s="19">
        <v>164</v>
      </c>
      <c r="D181" s="19" t="s">
        <v>17</v>
      </c>
      <c r="E181" s="21" t="s">
        <v>19</v>
      </c>
      <c r="F181" s="21">
        <v>780</v>
      </c>
      <c r="G181" s="22" t="s">
        <v>71</v>
      </c>
      <c r="H181" s="21">
        <v>915</v>
      </c>
      <c r="I181" s="23">
        <v>370.26100000000002</v>
      </c>
      <c r="J181" s="23">
        <v>358.09899999999999</v>
      </c>
      <c r="K181" s="23">
        <v>334.13099999999997</v>
      </c>
      <c r="L181" s="23">
        <v>309.15600000000001</v>
      </c>
      <c r="M181" s="23">
        <v>291.971</v>
      </c>
      <c r="N181" s="23">
        <v>282.39</v>
      </c>
      <c r="O181" s="23">
        <v>274.59300000000002</v>
      </c>
      <c r="P181" s="23">
        <v>264.09500000000003</v>
      </c>
      <c r="Q181" s="23">
        <v>250.83</v>
      </c>
      <c r="R181" s="23">
        <v>237.82400000000001</v>
      </c>
      <c r="S181" s="23">
        <v>227.53399999999999</v>
      </c>
      <c r="T181" s="23">
        <v>220.00700000000001</v>
      </c>
      <c r="U181" s="23">
        <v>213.291</v>
      </c>
      <c r="V181" s="23">
        <v>205.88499999999999</v>
      </c>
      <c r="W181" s="23">
        <v>197.637</v>
      </c>
      <c r="X181" s="23">
        <v>189.30799999999999</v>
      </c>
      <c r="Y181" s="23">
        <v>182.01900000000001</v>
      </c>
    </row>
    <row r="182" spans="2:25" x14ac:dyDescent="0.4">
      <c r="B182" s="29" t="s">
        <v>209</v>
      </c>
      <c r="C182" s="19">
        <v>165</v>
      </c>
      <c r="D182" s="19" t="s">
        <v>17</v>
      </c>
      <c r="E182" s="21" t="s">
        <v>19</v>
      </c>
      <c r="F182" s="21">
        <v>850</v>
      </c>
      <c r="G182" s="22" t="s">
        <v>71</v>
      </c>
      <c r="H182" s="21">
        <v>915</v>
      </c>
      <c r="I182" s="23">
        <v>26.885999999999999</v>
      </c>
      <c r="J182" s="23">
        <v>25.334</v>
      </c>
      <c r="K182" s="23">
        <v>23.318000000000001</v>
      </c>
      <c r="L182" s="23">
        <v>21.579000000000001</v>
      </c>
      <c r="M182" s="23">
        <v>20.527999999999999</v>
      </c>
      <c r="N182" s="23">
        <v>19.434999999999999</v>
      </c>
      <c r="O182" s="23">
        <v>18.222000000000001</v>
      </c>
      <c r="P182" s="23">
        <v>16.731999999999999</v>
      </c>
      <c r="Q182" s="23">
        <v>15.169</v>
      </c>
      <c r="R182" s="23">
        <v>13.731</v>
      </c>
      <c r="S182" s="23">
        <v>12.41</v>
      </c>
      <c r="T182" s="23">
        <v>11.215999999999999</v>
      </c>
      <c r="U182" s="23">
        <v>10.085000000000001</v>
      </c>
      <c r="V182" s="23">
        <v>8.91</v>
      </c>
      <c r="W182" s="23">
        <v>7.6829999999999998</v>
      </c>
      <c r="X182" s="23">
        <v>6.4569999999999999</v>
      </c>
      <c r="Y182" s="23">
        <v>5.2949999999999999</v>
      </c>
    </row>
    <row r="183" spans="2:25" x14ac:dyDescent="0.4">
      <c r="B183" s="28" t="s">
        <v>210</v>
      </c>
      <c r="C183" s="19">
        <v>166</v>
      </c>
      <c r="D183" s="19" t="s">
        <v>17</v>
      </c>
      <c r="E183" s="21" t="s">
        <v>19</v>
      </c>
      <c r="F183" s="21">
        <v>916</v>
      </c>
      <c r="G183" s="22" t="s">
        <v>69</v>
      </c>
      <c r="H183" s="21">
        <v>1830</v>
      </c>
      <c r="I183" s="23">
        <v>64460.15</v>
      </c>
      <c r="J183" s="23">
        <v>63791.546999999999</v>
      </c>
      <c r="K183" s="23">
        <v>62884.771999999997</v>
      </c>
      <c r="L183" s="23">
        <v>61411.54</v>
      </c>
      <c r="M183" s="23">
        <v>59651.101999999999</v>
      </c>
      <c r="N183" s="23">
        <v>57768.25</v>
      </c>
      <c r="O183" s="23">
        <v>55917.633999999998</v>
      </c>
      <c r="P183" s="23">
        <v>54099.281999999999</v>
      </c>
      <c r="Q183" s="23">
        <v>52322.536999999997</v>
      </c>
      <c r="R183" s="23">
        <v>50579.928</v>
      </c>
      <c r="S183" s="23">
        <v>48863.860999999997</v>
      </c>
      <c r="T183" s="23">
        <v>47217.317000000003</v>
      </c>
      <c r="U183" s="23">
        <v>45659.985000000001</v>
      </c>
      <c r="V183" s="23">
        <v>44168.05</v>
      </c>
      <c r="W183" s="23">
        <v>42746.375999999997</v>
      </c>
      <c r="X183" s="23">
        <v>41389.247000000003</v>
      </c>
      <c r="Y183" s="23">
        <v>40088.858</v>
      </c>
    </row>
    <row r="184" spans="2:25" x14ac:dyDescent="0.4">
      <c r="B184" s="29" t="s">
        <v>211</v>
      </c>
      <c r="C184" s="19">
        <v>167</v>
      </c>
      <c r="D184" s="19" t="s">
        <v>17</v>
      </c>
      <c r="E184" s="21" t="s">
        <v>19</v>
      </c>
      <c r="F184" s="21">
        <v>84</v>
      </c>
      <c r="G184" s="22" t="s">
        <v>71</v>
      </c>
      <c r="H184" s="21">
        <v>916</v>
      </c>
      <c r="I184" s="23">
        <v>155.95599999999999</v>
      </c>
      <c r="J184" s="23">
        <v>157.33099999999999</v>
      </c>
      <c r="K184" s="23">
        <v>159.73099999999999</v>
      </c>
      <c r="L184" s="23">
        <v>160.40299999999999</v>
      </c>
      <c r="M184" s="23">
        <v>159.11600000000001</v>
      </c>
      <c r="N184" s="23">
        <v>155.69999999999999</v>
      </c>
      <c r="O184" s="23">
        <v>151.74299999999999</v>
      </c>
      <c r="P184" s="23">
        <v>148.095</v>
      </c>
      <c r="Q184" s="23">
        <v>144.70599999999999</v>
      </c>
      <c r="R184" s="23">
        <v>141.42699999999999</v>
      </c>
      <c r="S184" s="23">
        <v>138.107</v>
      </c>
      <c r="T184" s="23">
        <v>134.755</v>
      </c>
      <c r="U184" s="23">
        <v>131.59100000000001</v>
      </c>
      <c r="V184" s="23">
        <v>128.721</v>
      </c>
      <c r="W184" s="23">
        <v>126.221</v>
      </c>
      <c r="X184" s="23">
        <v>123.971</v>
      </c>
      <c r="Y184" s="23">
        <v>121.81</v>
      </c>
    </row>
    <row r="185" spans="2:25" x14ac:dyDescent="0.4">
      <c r="B185" s="29" t="s">
        <v>212</v>
      </c>
      <c r="C185" s="19">
        <v>168</v>
      </c>
      <c r="D185" s="19" t="s">
        <v>17</v>
      </c>
      <c r="E185" s="21" t="s">
        <v>19</v>
      </c>
      <c r="F185" s="21">
        <v>188</v>
      </c>
      <c r="G185" s="22" t="s">
        <v>71</v>
      </c>
      <c r="H185" s="21">
        <v>916</v>
      </c>
      <c r="I185" s="23">
        <v>1424.4349999999999</v>
      </c>
      <c r="J185" s="23">
        <v>1391.232</v>
      </c>
      <c r="K185" s="23">
        <v>1343.1880000000001</v>
      </c>
      <c r="L185" s="23">
        <v>1278.99</v>
      </c>
      <c r="M185" s="23">
        <v>1214.2380000000001</v>
      </c>
      <c r="N185" s="23">
        <v>1161.6279999999999</v>
      </c>
      <c r="O185" s="23">
        <v>1122.877</v>
      </c>
      <c r="P185" s="23">
        <v>1088.0840000000001</v>
      </c>
      <c r="Q185" s="23">
        <v>1053.4690000000001</v>
      </c>
      <c r="R185" s="23">
        <v>1017.985</v>
      </c>
      <c r="S185" s="23">
        <v>982.90599999999995</v>
      </c>
      <c r="T185" s="23">
        <v>951.23699999999997</v>
      </c>
      <c r="U185" s="23">
        <v>924.48099999999999</v>
      </c>
      <c r="V185" s="23">
        <v>900.73800000000006</v>
      </c>
      <c r="W185" s="23">
        <v>878.327</v>
      </c>
      <c r="X185" s="23">
        <v>855.50199999999995</v>
      </c>
      <c r="Y185" s="23">
        <v>832.55700000000002</v>
      </c>
    </row>
    <row r="186" spans="2:25" x14ac:dyDescent="0.4">
      <c r="B186" s="29" t="s">
        <v>213</v>
      </c>
      <c r="C186" s="19">
        <v>169</v>
      </c>
      <c r="D186" s="19" t="s">
        <v>17</v>
      </c>
      <c r="E186" s="21" t="s">
        <v>19</v>
      </c>
      <c r="F186" s="21">
        <v>222</v>
      </c>
      <c r="G186" s="22" t="s">
        <v>71</v>
      </c>
      <c r="H186" s="21">
        <v>916</v>
      </c>
      <c r="I186" s="23">
        <v>2312.6460000000002</v>
      </c>
      <c r="J186" s="23">
        <v>2228.5770000000002</v>
      </c>
      <c r="K186" s="23">
        <v>2151.8989999999999</v>
      </c>
      <c r="L186" s="23">
        <v>2053.2539999999999</v>
      </c>
      <c r="M186" s="23">
        <v>1928.0609999999999</v>
      </c>
      <c r="N186" s="23">
        <v>1795.3789999999999</v>
      </c>
      <c r="O186" s="23">
        <v>1674.8440000000001</v>
      </c>
      <c r="P186" s="23">
        <v>1569.31</v>
      </c>
      <c r="Q186" s="23">
        <v>1472.5160000000001</v>
      </c>
      <c r="R186" s="23">
        <v>1377.0840000000001</v>
      </c>
      <c r="S186" s="23">
        <v>1281.5630000000001</v>
      </c>
      <c r="T186" s="23">
        <v>1188.606</v>
      </c>
      <c r="U186" s="23">
        <v>1101.71</v>
      </c>
      <c r="V186" s="23">
        <v>1021.6660000000001</v>
      </c>
      <c r="W186" s="23">
        <v>947.15200000000004</v>
      </c>
      <c r="X186" s="23">
        <v>875.73500000000001</v>
      </c>
      <c r="Y186" s="23">
        <v>805.18899999999996</v>
      </c>
    </row>
    <row r="187" spans="2:25" x14ac:dyDescent="0.4">
      <c r="B187" s="29" t="s">
        <v>214</v>
      </c>
      <c r="C187" s="19">
        <v>170</v>
      </c>
      <c r="D187" s="19" t="s">
        <v>17</v>
      </c>
      <c r="E187" s="21" t="s">
        <v>19</v>
      </c>
      <c r="F187" s="21">
        <v>320</v>
      </c>
      <c r="G187" s="22" t="s">
        <v>71</v>
      </c>
      <c r="H187" s="21">
        <v>916</v>
      </c>
      <c r="I187" s="23">
        <v>7919.0720000000001</v>
      </c>
      <c r="J187" s="23">
        <v>8049.9290000000001</v>
      </c>
      <c r="K187" s="23">
        <v>8223.1569999999992</v>
      </c>
      <c r="L187" s="23">
        <v>8337.3240000000005</v>
      </c>
      <c r="M187" s="23">
        <v>8345.0169999999998</v>
      </c>
      <c r="N187" s="23">
        <v>8276.1630000000005</v>
      </c>
      <c r="O187" s="23">
        <v>8161.0659999999998</v>
      </c>
      <c r="P187" s="23">
        <v>8018.75</v>
      </c>
      <c r="Q187" s="23">
        <v>7863.3980000000001</v>
      </c>
      <c r="R187" s="23">
        <v>7688.1869999999999</v>
      </c>
      <c r="S187" s="23">
        <v>7496.2560000000003</v>
      </c>
      <c r="T187" s="23">
        <v>7288.8680000000004</v>
      </c>
      <c r="U187" s="23">
        <v>7078.2120000000004</v>
      </c>
      <c r="V187" s="23">
        <v>6866.35</v>
      </c>
      <c r="W187" s="23">
        <v>6664.2340000000004</v>
      </c>
      <c r="X187" s="23">
        <v>6464.9589999999998</v>
      </c>
      <c r="Y187" s="23">
        <v>6268.152</v>
      </c>
    </row>
    <row r="188" spans="2:25" x14ac:dyDescent="0.4">
      <c r="B188" s="29" t="s">
        <v>215</v>
      </c>
      <c r="C188" s="19">
        <v>171</v>
      </c>
      <c r="D188" s="19" t="s">
        <v>17</v>
      </c>
      <c r="E188" s="21" t="s">
        <v>19</v>
      </c>
      <c r="F188" s="21">
        <v>340</v>
      </c>
      <c r="G188" s="22" t="s">
        <v>71</v>
      </c>
      <c r="H188" s="21">
        <v>916</v>
      </c>
      <c r="I188" s="23">
        <v>4070.63</v>
      </c>
      <c r="J188" s="23">
        <v>4041.3330000000001</v>
      </c>
      <c r="K188" s="23">
        <v>4027.5990000000002</v>
      </c>
      <c r="L188" s="23">
        <v>4023.3029999999999</v>
      </c>
      <c r="M188" s="23">
        <v>3963.498</v>
      </c>
      <c r="N188" s="23">
        <v>3858.7710000000002</v>
      </c>
      <c r="O188" s="23">
        <v>3738.3490000000002</v>
      </c>
      <c r="P188" s="23">
        <v>3618.819</v>
      </c>
      <c r="Q188" s="23">
        <v>3507.893</v>
      </c>
      <c r="R188" s="23">
        <v>3401.4960000000001</v>
      </c>
      <c r="S188" s="23">
        <v>3293.4830000000002</v>
      </c>
      <c r="T188" s="23">
        <v>3183.8110000000001</v>
      </c>
      <c r="U188" s="23">
        <v>3074.5250000000001</v>
      </c>
      <c r="V188" s="23">
        <v>2971.8069999999998</v>
      </c>
      <c r="W188" s="23">
        <v>2876.1039999999998</v>
      </c>
      <c r="X188" s="23">
        <v>2789.1790000000001</v>
      </c>
      <c r="Y188" s="23">
        <v>2707.2660000000001</v>
      </c>
    </row>
    <row r="189" spans="2:25" x14ac:dyDescent="0.4">
      <c r="B189" s="29" t="s">
        <v>216</v>
      </c>
      <c r="C189" s="19">
        <v>172</v>
      </c>
      <c r="D189" s="19" t="s">
        <v>17</v>
      </c>
      <c r="E189" s="21" t="s">
        <v>19</v>
      </c>
      <c r="F189" s="21">
        <v>484</v>
      </c>
      <c r="G189" s="22" t="s">
        <v>71</v>
      </c>
      <c r="H189" s="21">
        <v>916</v>
      </c>
      <c r="I189" s="23">
        <v>44519.716</v>
      </c>
      <c r="J189" s="23">
        <v>43834.542999999998</v>
      </c>
      <c r="K189" s="23">
        <v>42900.718000000001</v>
      </c>
      <c r="L189" s="23">
        <v>41539.353000000003</v>
      </c>
      <c r="M189" s="23">
        <v>40095.974999999999</v>
      </c>
      <c r="N189" s="23">
        <v>38649.849000000002</v>
      </c>
      <c r="O189" s="23">
        <v>37277.54</v>
      </c>
      <c r="P189" s="23">
        <v>35959.18</v>
      </c>
      <c r="Q189" s="23">
        <v>34687.603000000003</v>
      </c>
      <c r="R189" s="23">
        <v>33471.292000000001</v>
      </c>
      <c r="S189" s="23">
        <v>32299.069</v>
      </c>
      <c r="T189" s="23">
        <v>31200.844000000001</v>
      </c>
      <c r="U189" s="23">
        <v>30180.953000000001</v>
      </c>
      <c r="V189" s="23">
        <v>29209.423999999999</v>
      </c>
      <c r="W189" s="23">
        <v>28282.208999999999</v>
      </c>
      <c r="X189" s="23">
        <v>27403.668000000001</v>
      </c>
      <c r="Y189" s="23">
        <v>26569.98</v>
      </c>
    </row>
    <row r="190" spans="2:25" x14ac:dyDescent="0.4">
      <c r="B190" s="29" t="s">
        <v>217</v>
      </c>
      <c r="C190" s="19">
        <v>173</v>
      </c>
      <c r="D190" s="19" t="s">
        <v>17</v>
      </c>
      <c r="E190" s="21" t="s">
        <v>19</v>
      </c>
      <c r="F190" s="21">
        <v>558</v>
      </c>
      <c r="G190" s="22" t="s">
        <v>71</v>
      </c>
      <c r="H190" s="21">
        <v>916</v>
      </c>
      <c r="I190" s="23">
        <v>2557.3069999999998</v>
      </c>
      <c r="J190" s="23">
        <v>2547.134</v>
      </c>
      <c r="K190" s="23">
        <v>2512.3470000000002</v>
      </c>
      <c r="L190" s="23">
        <v>2444.855</v>
      </c>
      <c r="M190" s="23">
        <v>2369.9540000000002</v>
      </c>
      <c r="N190" s="23">
        <v>2304.444</v>
      </c>
      <c r="O190" s="23">
        <v>2240.0990000000002</v>
      </c>
      <c r="P190" s="23">
        <v>2167.5830000000001</v>
      </c>
      <c r="Q190" s="23">
        <v>2087.9839999999999</v>
      </c>
      <c r="R190" s="23">
        <v>2004.6690000000001</v>
      </c>
      <c r="S190" s="23">
        <v>1924.1389999999999</v>
      </c>
      <c r="T190" s="23">
        <v>1849.817</v>
      </c>
      <c r="U190" s="23">
        <v>1779.2180000000001</v>
      </c>
      <c r="V190" s="23">
        <v>1710.604</v>
      </c>
      <c r="W190" s="23">
        <v>1643.049</v>
      </c>
      <c r="X190" s="23">
        <v>1576.415</v>
      </c>
      <c r="Y190" s="23">
        <v>1512.68</v>
      </c>
    </row>
    <row r="191" spans="2:25" x14ac:dyDescent="0.4">
      <c r="B191" s="29" t="s">
        <v>218</v>
      </c>
      <c r="C191" s="19">
        <v>174</v>
      </c>
      <c r="D191" s="19" t="s">
        <v>17</v>
      </c>
      <c r="E191" s="21" t="s">
        <v>19</v>
      </c>
      <c r="F191" s="21">
        <v>591</v>
      </c>
      <c r="G191" s="22" t="s">
        <v>71</v>
      </c>
      <c r="H191" s="21">
        <v>916</v>
      </c>
      <c r="I191" s="23">
        <v>1500.3879999999999</v>
      </c>
      <c r="J191" s="23">
        <v>1541.4680000000001</v>
      </c>
      <c r="K191" s="23">
        <v>1566.133</v>
      </c>
      <c r="L191" s="23">
        <v>1574.058</v>
      </c>
      <c r="M191" s="23">
        <v>1575.2429999999999</v>
      </c>
      <c r="N191" s="23">
        <v>1566.316</v>
      </c>
      <c r="O191" s="23">
        <v>1551.116</v>
      </c>
      <c r="P191" s="23">
        <v>1529.461</v>
      </c>
      <c r="Q191" s="23">
        <v>1504.9680000000001</v>
      </c>
      <c r="R191" s="23">
        <v>1477.788</v>
      </c>
      <c r="S191" s="23">
        <v>1448.338</v>
      </c>
      <c r="T191" s="23">
        <v>1419.3789999999999</v>
      </c>
      <c r="U191" s="23">
        <v>1389.2950000000001</v>
      </c>
      <c r="V191" s="23">
        <v>1358.74</v>
      </c>
      <c r="W191" s="23">
        <v>1329.08</v>
      </c>
      <c r="X191" s="23">
        <v>1299.818</v>
      </c>
      <c r="Y191" s="23">
        <v>1271.2239999999999</v>
      </c>
    </row>
    <row r="192" spans="2:25" x14ac:dyDescent="0.4">
      <c r="B192" s="28" t="s">
        <v>219</v>
      </c>
      <c r="C192" s="19">
        <v>175</v>
      </c>
      <c r="D192" s="19" t="s">
        <v>17</v>
      </c>
      <c r="E192" s="21" t="s">
        <v>19</v>
      </c>
      <c r="F192" s="21">
        <v>931</v>
      </c>
      <c r="G192" s="22" t="s">
        <v>69</v>
      </c>
      <c r="H192" s="21">
        <v>1830</v>
      </c>
      <c r="I192" s="23">
        <v>131462.32500000001</v>
      </c>
      <c r="J192" s="23">
        <v>128478.302</v>
      </c>
      <c r="K192" s="23">
        <v>125567.38800000001</v>
      </c>
      <c r="L192" s="23">
        <v>121843.932</v>
      </c>
      <c r="M192" s="23">
        <v>117321.185</v>
      </c>
      <c r="N192" s="23">
        <v>112916.825</v>
      </c>
      <c r="O192" s="23">
        <v>108981.921</v>
      </c>
      <c r="P192" s="23">
        <v>105405.285</v>
      </c>
      <c r="Q192" s="23">
        <v>102104.518</v>
      </c>
      <c r="R192" s="23">
        <v>98890.521999999997</v>
      </c>
      <c r="S192" s="23">
        <v>95603.091</v>
      </c>
      <c r="T192" s="23">
        <v>92412.812000000005</v>
      </c>
      <c r="U192" s="23">
        <v>89422.618000000002</v>
      </c>
      <c r="V192" s="23">
        <v>86679.16</v>
      </c>
      <c r="W192" s="23">
        <v>84135.395999999993</v>
      </c>
      <c r="X192" s="23">
        <v>81687.895000000004</v>
      </c>
      <c r="Y192" s="23">
        <v>79307.600999999995</v>
      </c>
    </row>
    <row r="193" spans="2:25" x14ac:dyDescent="0.4">
      <c r="B193" s="29" t="s">
        <v>220</v>
      </c>
      <c r="C193" s="19">
        <v>176</v>
      </c>
      <c r="D193" s="19" t="s">
        <v>17</v>
      </c>
      <c r="E193" s="21" t="s">
        <v>19</v>
      </c>
      <c r="F193" s="21">
        <v>32</v>
      </c>
      <c r="G193" s="22" t="s">
        <v>71</v>
      </c>
      <c r="H193" s="21">
        <v>931</v>
      </c>
      <c r="I193" s="23">
        <v>14583.179</v>
      </c>
      <c r="J193" s="23">
        <v>14731.816000000001</v>
      </c>
      <c r="K193" s="23">
        <v>14792.432000000001</v>
      </c>
      <c r="L193" s="23">
        <v>14690.342000000001</v>
      </c>
      <c r="M193" s="23">
        <v>14517.062</v>
      </c>
      <c r="N193" s="23">
        <v>14323.03</v>
      </c>
      <c r="O193" s="23">
        <v>14110.566999999999</v>
      </c>
      <c r="P193" s="23">
        <v>13888.415999999999</v>
      </c>
      <c r="Q193" s="23">
        <v>13641.002</v>
      </c>
      <c r="R193" s="23">
        <v>13378.421</v>
      </c>
      <c r="S193" s="23">
        <v>13097.165000000001</v>
      </c>
      <c r="T193" s="23">
        <v>12812.866</v>
      </c>
      <c r="U193" s="23">
        <v>12533.206</v>
      </c>
      <c r="V193" s="23">
        <v>12260.23</v>
      </c>
      <c r="W193" s="23">
        <v>11993.743</v>
      </c>
      <c r="X193" s="23">
        <v>11720.843000000001</v>
      </c>
      <c r="Y193" s="23">
        <v>11450.788</v>
      </c>
    </row>
    <row r="194" spans="2:25" x14ac:dyDescent="0.4">
      <c r="B194" s="29" t="s">
        <v>221</v>
      </c>
      <c r="C194" s="19">
        <v>177</v>
      </c>
      <c r="D194" s="19" t="s">
        <v>17</v>
      </c>
      <c r="E194" s="21" t="s">
        <v>19</v>
      </c>
      <c r="F194" s="21">
        <v>68</v>
      </c>
      <c r="G194" s="22" t="s">
        <v>71</v>
      </c>
      <c r="H194" s="21">
        <v>931</v>
      </c>
      <c r="I194" s="23">
        <v>4662.2830000000004</v>
      </c>
      <c r="J194" s="23">
        <v>4689.8119999999999</v>
      </c>
      <c r="K194" s="23">
        <v>4718.9520000000002</v>
      </c>
      <c r="L194" s="23">
        <v>4732.5870000000004</v>
      </c>
      <c r="M194" s="23">
        <v>4740.0619999999999</v>
      </c>
      <c r="N194" s="23">
        <v>4705.2280000000001</v>
      </c>
      <c r="O194" s="23">
        <v>4638.9989999999998</v>
      </c>
      <c r="P194" s="23">
        <v>4554.9170000000004</v>
      </c>
      <c r="Q194" s="23">
        <v>4464.1459999999997</v>
      </c>
      <c r="R194" s="23">
        <v>4369.2280000000001</v>
      </c>
      <c r="S194" s="23">
        <v>4267.1059999999998</v>
      </c>
      <c r="T194" s="23">
        <v>4158.2709999999997</v>
      </c>
      <c r="U194" s="23">
        <v>4038.5219999999999</v>
      </c>
      <c r="V194" s="23">
        <v>3918.58</v>
      </c>
      <c r="W194" s="23">
        <v>3801.011</v>
      </c>
      <c r="X194" s="23">
        <v>3689.2950000000001</v>
      </c>
      <c r="Y194" s="23">
        <v>3581.1790000000001</v>
      </c>
    </row>
    <row r="195" spans="2:25" x14ac:dyDescent="0.4">
      <c r="B195" s="29" t="s">
        <v>222</v>
      </c>
      <c r="C195" s="19">
        <v>178</v>
      </c>
      <c r="D195" s="19" t="s">
        <v>17</v>
      </c>
      <c r="E195" s="21" t="s">
        <v>19</v>
      </c>
      <c r="F195" s="21">
        <v>76</v>
      </c>
      <c r="G195" s="22" t="s">
        <v>71</v>
      </c>
      <c r="H195" s="21">
        <v>931</v>
      </c>
      <c r="I195" s="23">
        <v>60237.356</v>
      </c>
      <c r="J195" s="23">
        <v>57595.908000000003</v>
      </c>
      <c r="K195" s="23">
        <v>55421.669000000002</v>
      </c>
      <c r="L195" s="23">
        <v>52928.057000000001</v>
      </c>
      <c r="M195" s="23">
        <v>49973.936999999998</v>
      </c>
      <c r="N195" s="23">
        <v>47351.271000000001</v>
      </c>
      <c r="O195" s="23">
        <v>45220.288999999997</v>
      </c>
      <c r="P195" s="23">
        <v>43387.220999999998</v>
      </c>
      <c r="Q195" s="23">
        <v>41763.449000000001</v>
      </c>
      <c r="R195" s="23">
        <v>40240.108999999997</v>
      </c>
      <c r="S195" s="23">
        <v>38713.226999999999</v>
      </c>
      <c r="T195" s="23">
        <v>37265.891000000003</v>
      </c>
      <c r="U195" s="23">
        <v>35951.684000000001</v>
      </c>
      <c r="V195" s="23">
        <v>34774.976000000002</v>
      </c>
      <c r="W195" s="23">
        <v>33712.22</v>
      </c>
      <c r="X195" s="23">
        <v>32711.64</v>
      </c>
      <c r="Y195" s="23">
        <v>31739.592000000001</v>
      </c>
    </row>
    <row r="196" spans="2:25" x14ac:dyDescent="0.4">
      <c r="B196" s="29" t="s">
        <v>223</v>
      </c>
      <c r="C196" s="19">
        <v>179</v>
      </c>
      <c r="D196" s="19" t="s">
        <v>17</v>
      </c>
      <c r="E196" s="21" t="s">
        <v>19</v>
      </c>
      <c r="F196" s="21">
        <v>152</v>
      </c>
      <c r="G196" s="22" t="s">
        <v>71</v>
      </c>
      <c r="H196" s="21">
        <v>931</v>
      </c>
      <c r="I196" s="23">
        <v>4921.9579999999996</v>
      </c>
      <c r="J196" s="23">
        <v>4744.6710000000003</v>
      </c>
      <c r="K196" s="23">
        <v>4533.652</v>
      </c>
      <c r="L196" s="23">
        <v>4316.3729999999996</v>
      </c>
      <c r="M196" s="23">
        <v>4149.3109999999997</v>
      </c>
      <c r="N196" s="23">
        <v>4010.5129999999999</v>
      </c>
      <c r="O196" s="23">
        <v>3913.0630000000001</v>
      </c>
      <c r="P196" s="23">
        <v>3820.625</v>
      </c>
      <c r="Q196" s="23">
        <v>3721.3580000000002</v>
      </c>
      <c r="R196" s="23">
        <v>3609.2559999999999</v>
      </c>
      <c r="S196" s="23">
        <v>3494.0889999999999</v>
      </c>
      <c r="T196" s="23">
        <v>3395.0720000000001</v>
      </c>
      <c r="U196" s="23">
        <v>3318.7</v>
      </c>
      <c r="V196" s="23">
        <v>3257.6239999999998</v>
      </c>
      <c r="W196" s="23">
        <v>3197.5120000000002</v>
      </c>
      <c r="X196" s="23">
        <v>3131.7420000000002</v>
      </c>
      <c r="Y196" s="23">
        <v>3063.5819999999999</v>
      </c>
    </row>
    <row r="197" spans="2:25" x14ac:dyDescent="0.4">
      <c r="B197" s="29" t="s">
        <v>224</v>
      </c>
      <c r="C197" s="19">
        <v>180</v>
      </c>
      <c r="D197" s="19" t="s">
        <v>17</v>
      </c>
      <c r="E197" s="21" t="s">
        <v>19</v>
      </c>
      <c r="F197" s="21">
        <v>170</v>
      </c>
      <c r="G197" s="22" t="s">
        <v>71</v>
      </c>
      <c r="H197" s="21">
        <v>931</v>
      </c>
      <c r="I197" s="23">
        <v>15534.031000000001</v>
      </c>
      <c r="J197" s="23">
        <v>14616.666999999999</v>
      </c>
      <c r="K197" s="23">
        <v>14024.933999999999</v>
      </c>
      <c r="L197" s="23">
        <v>13423.602000000001</v>
      </c>
      <c r="M197" s="23">
        <v>12683.891</v>
      </c>
      <c r="N197" s="23">
        <v>12037.768</v>
      </c>
      <c r="O197" s="23">
        <v>11512.432000000001</v>
      </c>
      <c r="P197" s="23">
        <v>11047.361000000001</v>
      </c>
      <c r="Q197" s="23">
        <v>10625.54</v>
      </c>
      <c r="R197" s="23">
        <v>10217.643</v>
      </c>
      <c r="S197" s="23">
        <v>9815.5159999999996</v>
      </c>
      <c r="T197" s="23">
        <v>9441.4269999999997</v>
      </c>
      <c r="U197" s="23">
        <v>9100.8349999999991</v>
      </c>
      <c r="V197" s="23">
        <v>8792.5939999999991</v>
      </c>
      <c r="W197" s="23">
        <v>8506.4310000000005</v>
      </c>
      <c r="X197" s="23">
        <v>8232.3330000000005</v>
      </c>
      <c r="Y197" s="23">
        <v>7963.9129999999996</v>
      </c>
    </row>
    <row r="198" spans="2:25" x14ac:dyDescent="0.4">
      <c r="B198" s="29" t="s">
        <v>225</v>
      </c>
      <c r="C198" s="19">
        <v>181</v>
      </c>
      <c r="D198" s="19" t="s">
        <v>17</v>
      </c>
      <c r="E198" s="21" t="s">
        <v>19</v>
      </c>
      <c r="F198" s="21">
        <v>218</v>
      </c>
      <c r="G198" s="22" t="s">
        <v>71</v>
      </c>
      <c r="H198" s="21">
        <v>931</v>
      </c>
      <c r="I198" s="23">
        <v>6393.7150000000001</v>
      </c>
      <c r="J198" s="23">
        <v>6467.7640000000001</v>
      </c>
      <c r="K198" s="23">
        <v>6528.2479999999996</v>
      </c>
      <c r="L198" s="23">
        <v>6512.2969999999996</v>
      </c>
      <c r="M198" s="23">
        <v>6418.2929999999997</v>
      </c>
      <c r="N198" s="23">
        <v>6301.7569999999996</v>
      </c>
      <c r="O198" s="23">
        <v>6180.1809999999996</v>
      </c>
      <c r="P198" s="23">
        <v>6045.4179999999997</v>
      </c>
      <c r="Q198" s="23">
        <v>5898.6310000000003</v>
      </c>
      <c r="R198" s="23">
        <v>5736.5039999999999</v>
      </c>
      <c r="S198" s="23">
        <v>5570.6589999999997</v>
      </c>
      <c r="T198" s="23">
        <v>5408.1260000000002</v>
      </c>
      <c r="U198" s="23">
        <v>5247.61</v>
      </c>
      <c r="V198" s="23">
        <v>5094.5789999999997</v>
      </c>
      <c r="W198" s="23">
        <v>4947.3370000000004</v>
      </c>
      <c r="X198" s="23">
        <v>4803.2089999999998</v>
      </c>
      <c r="Y198" s="23">
        <v>4664.8919999999998</v>
      </c>
    </row>
    <row r="199" spans="2:25" x14ac:dyDescent="0.4">
      <c r="B199" s="29" t="s">
        <v>226</v>
      </c>
      <c r="C199" s="19">
        <v>182</v>
      </c>
      <c r="D199" s="19" t="s">
        <v>17</v>
      </c>
      <c r="E199" s="21" t="s">
        <v>19</v>
      </c>
      <c r="F199" s="21">
        <v>254</v>
      </c>
      <c r="G199" s="22" t="s">
        <v>71</v>
      </c>
      <c r="H199" s="21">
        <v>931</v>
      </c>
      <c r="I199" s="23">
        <v>123.67400000000001</v>
      </c>
      <c r="J199" s="23">
        <v>133.369</v>
      </c>
      <c r="K199" s="23">
        <v>144.67500000000001</v>
      </c>
      <c r="L199" s="23">
        <v>156.77500000000001</v>
      </c>
      <c r="M199" s="23">
        <v>165.49700000000001</v>
      </c>
      <c r="N199" s="23">
        <v>173.893</v>
      </c>
      <c r="O199" s="23">
        <v>181.95699999999999</v>
      </c>
      <c r="P199" s="23">
        <v>189.59399999999999</v>
      </c>
      <c r="Q199" s="23">
        <v>196.874</v>
      </c>
      <c r="R199" s="23">
        <v>203.697</v>
      </c>
      <c r="S199" s="23">
        <v>209.52099999999999</v>
      </c>
      <c r="T199" s="23">
        <v>213.91399999999999</v>
      </c>
      <c r="U199" s="23">
        <v>217.22800000000001</v>
      </c>
      <c r="V199" s="23">
        <v>219.88200000000001</v>
      </c>
      <c r="W199" s="23">
        <v>222.02600000000001</v>
      </c>
      <c r="X199" s="23">
        <v>223.82599999999999</v>
      </c>
      <c r="Y199" s="23">
        <v>225.239</v>
      </c>
    </row>
    <row r="200" spans="2:25" x14ac:dyDescent="0.4">
      <c r="B200" s="29" t="s">
        <v>227</v>
      </c>
      <c r="C200" s="19">
        <v>183</v>
      </c>
      <c r="D200" s="19" t="s">
        <v>17</v>
      </c>
      <c r="E200" s="21" t="s">
        <v>19</v>
      </c>
      <c r="F200" s="21">
        <v>328</v>
      </c>
      <c r="G200" s="22" t="s">
        <v>71</v>
      </c>
      <c r="H200" s="21">
        <v>931</v>
      </c>
      <c r="I200" s="23">
        <v>292.97899999999998</v>
      </c>
      <c r="J200" s="23">
        <v>284.387</v>
      </c>
      <c r="K200" s="23">
        <v>280.74</v>
      </c>
      <c r="L200" s="23">
        <v>270.65699999999998</v>
      </c>
      <c r="M200" s="23">
        <v>257.58199999999999</v>
      </c>
      <c r="N200" s="23">
        <v>243.57900000000001</v>
      </c>
      <c r="O200" s="23">
        <v>229.977</v>
      </c>
      <c r="P200" s="23">
        <v>216.71799999999999</v>
      </c>
      <c r="Q200" s="23">
        <v>203.59899999999999</v>
      </c>
      <c r="R200" s="23">
        <v>190.16900000000001</v>
      </c>
      <c r="S200" s="23">
        <v>176.30199999999999</v>
      </c>
      <c r="T200" s="23">
        <v>162.41200000000001</v>
      </c>
      <c r="U200" s="23">
        <v>149.08000000000001</v>
      </c>
      <c r="V200" s="23">
        <v>136.268</v>
      </c>
      <c r="W200" s="23">
        <v>123.80500000000001</v>
      </c>
      <c r="X200" s="23">
        <v>111.476</v>
      </c>
      <c r="Y200" s="23">
        <v>99.337999999999994</v>
      </c>
    </row>
    <row r="201" spans="2:25" x14ac:dyDescent="0.4">
      <c r="B201" s="29" t="s">
        <v>228</v>
      </c>
      <c r="C201" s="19">
        <v>184</v>
      </c>
      <c r="D201" s="19" t="s">
        <v>17</v>
      </c>
      <c r="E201" s="21" t="s">
        <v>19</v>
      </c>
      <c r="F201" s="21">
        <v>600</v>
      </c>
      <c r="G201" s="22" t="s">
        <v>71</v>
      </c>
      <c r="H201" s="21">
        <v>931</v>
      </c>
      <c r="I201" s="23">
        <v>2720.1889999999999</v>
      </c>
      <c r="J201" s="23">
        <v>2744.529</v>
      </c>
      <c r="K201" s="23">
        <v>2744.4169999999999</v>
      </c>
      <c r="L201" s="23">
        <v>2724.99</v>
      </c>
      <c r="M201" s="23">
        <v>2673.3670000000002</v>
      </c>
      <c r="N201" s="23">
        <v>2606.761</v>
      </c>
      <c r="O201" s="23">
        <v>2538.2020000000002</v>
      </c>
      <c r="P201" s="23">
        <v>2468.8629999999998</v>
      </c>
      <c r="Q201" s="23">
        <v>2393.7910000000002</v>
      </c>
      <c r="R201" s="23">
        <v>2313.806</v>
      </c>
      <c r="S201" s="23">
        <v>2229.4540000000002</v>
      </c>
      <c r="T201" s="23">
        <v>2144.607</v>
      </c>
      <c r="U201" s="23">
        <v>2064.0940000000001</v>
      </c>
      <c r="V201" s="23">
        <v>1985.2529999999999</v>
      </c>
      <c r="W201" s="23">
        <v>1908.672</v>
      </c>
      <c r="X201" s="23">
        <v>1834.75</v>
      </c>
      <c r="Y201" s="23">
        <v>1762.4970000000001</v>
      </c>
    </row>
    <row r="202" spans="2:25" x14ac:dyDescent="0.4">
      <c r="B202" s="29" t="s">
        <v>229</v>
      </c>
      <c r="C202" s="19">
        <v>185</v>
      </c>
      <c r="D202" s="19" t="s">
        <v>17</v>
      </c>
      <c r="E202" s="21" t="s">
        <v>19</v>
      </c>
      <c r="F202" s="21">
        <v>604</v>
      </c>
      <c r="G202" s="22" t="s">
        <v>71</v>
      </c>
      <c r="H202" s="21">
        <v>931</v>
      </c>
      <c r="I202" s="23">
        <v>10580.004000000001</v>
      </c>
      <c r="J202" s="23">
        <v>10881.786</v>
      </c>
      <c r="K202" s="23">
        <v>10868.312</v>
      </c>
      <c r="L202" s="23">
        <v>10841.005999999999</v>
      </c>
      <c r="M202" s="23">
        <v>10510.858</v>
      </c>
      <c r="N202" s="23">
        <v>10135.409</v>
      </c>
      <c r="O202" s="23">
        <v>9830.5290000000005</v>
      </c>
      <c r="P202" s="23">
        <v>9578.5920000000006</v>
      </c>
      <c r="Q202" s="23">
        <v>9336.4529999999995</v>
      </c>
      <c r="R202" s="23">
        <v>9072.7219999999998</v>
      </c>
      <c r="S202" s="23">
        <v>8773.8140000000003</v>
      </c>
      <c r="T202" s="23">
        <v>8473.8829999999998</v>
      </c>
      <c r="U202" s="23">
        <v>8196.7369999999992</v>
      </c>
      <c r="V202" s="23">
        <v>7947.6270000000004</v>
      </c>
      <c r="W202" s="23">
        <v>7723.5309999999999</v>
      </c>
      <c r="X202" s="23">
        <v>7504.6769999999997</v>
      </c>
      <c r="Y202" s="23">
        <v>7285.8639999999996</v>
      </c>
    </row>
    <row r="203" spans="2:25" x14ac:dyDescent="0.4">
      <c r="B203" s="29" t="s">
        <v>230</v>
      </c>
      <c r="C203" s="19">
        <v>186</v>
      </c>
      <c r="D203" s="19" t="s">
        <v>17</v>
      </c>
      <c r="E203" s="21" t="s">
        <v>19</v>
      </c>
      <c r="F203" s="21">
        <v>740</v>
      </c>
      <c r="G203" s="22" t="s">
        <v>71</v>
      </c>
      <c r="H203" s="21">
        <v>931</v>
      </c>
      <c r="I203" s="23">
        <v>207.06200000000001</v>
      </c>
      <c r="J203" s="23">
        <v>206.47</v>
      </c>
      <c r="K203" s="23">
        <v>204.37299999999999</v>
      </c>
      <c r="L203" s="23">
        <v>200.15799999999999</v>
      </c>
      <c r="M203" s="23">
        <v>195.24100000000001</v>
      </c>
      <c r="N203" s="23">
        <v>189.91499999999999</v>
      </c>
      <c r="O203" s="23">
        <v>184.33099999999999</v>
      </c>
      <c r="P203" s="23">
        <v>178.62700000000001</v>
      </c>
      <c r="Q203" s="23">
        <v>172.76499999999999</v>
      </c>
      <c r="R203" s="23">
        <v>166.84899999999999</v>
      </c>
      <c r="S203" s="23">
        <v>160.83500000000001</v>
      </c>
      <c r="T203" s="23">
        <v>154.78800000000001</v>
      </c>
      <c r="U203" s="23">
        <v>148.80799999999999</v>
      </c>
      <c r="V203" s="23">
        <v>142.91499999999999</v>
      </c>
      <c r="W203" s="23">
        <v>137.17099999999999</v>
      </c>
      <c r="X203" s="23">
        <v>131.53700000000001</v>
      </c>
      <c r="Y203" s="23">
        <v>126.124</v>
      </c>
    </row>
    <row r="204" spans="2:25" x14ac:dyDescent="0.4">
      <c r="B204" s="29" t="s">
        <v>231</v>
      </c>
      <c r="C204" s="19">
        <v>187</v>
      </c>
      <c r="D204" s="19" t="s">
        <v>17</v>
      </c>
      <c r="E204" s="21" t="s">
        <v>19</v>
      </c>
      <c r="F204" s="21">
        <v>858</v>
      </c>
      <c r="G204" s="22" t="s">
        <v>71</v>
      </c>
      <c r="H204" s="21">
        <v>931</v>
      </c>
      <c r="I204" s="23">
        <v>951.99900000000002</v>
      </c>
      <c r="J204" s="23">
        <v>932.32799999999997</v>
      </c>
      <c r="K204" s="23">
        <v>919.75199999999995</v>
      </c>
      <c r="L204" s="23">
        <v>897.21100000000001</v>
      </c>
      <c r="M204" s="23">
        <v>867.87</v>
      </c>
      <c r="N204" s="23">
        <v>839.24199999999996</v>
      </c>
      <c r="O204" s="23">
        <v>812.40599999999995</v>
      </c>
      <c r="P204" s="23">
        <v>788.39800000000002</v>
      </c>
      <c r="Q204" s="23">
        <v>766.39499999999998</v>
      </c>
      <c r="R204" s="23">
        <v>744.22199999999998</v>
      </c>
      <c r="S204" s="23">
        <v>721.42600000000004</v>
      </c>
      <c r="T204" s="23">
        <v>698.57799999999997</v>
      </c>
      <c r="U204" s="23">
        <v>676.60599999999999</v>
      </c>
      <c r="V204" s="23">
        <v>656.51099999999997</v>
      </c>
      <c r="W204" s="23">
        <v>637.59900000000005</v>
      </c>
      <c r="X204" s="23">
        <v>619.399</v>
      </c>
      <c r="Y204" s="23">
        <v>601.43700000000001</v>
      </c>
    </row>
    <row r="205" spans="2:25" x14ac:dyDescent="0.4">
      <c r="B205" s="29" t="s">
        <v>232</v>
      </c>
      <c r="C205" s="19">
        <v>188</v>
      </c>
      <c r="D205" s="19" t="s">
        <v>17</v>
      </c>
      <c r="E205" s="21" t="s">
        <v>19</v>
      </c>
      <c r="F205" s="21">
        <v>862</v>
      </c>
      <c r="G205" s="22" t="s">
        <v>71</v>
      </c>
      <c r="H205" s="21">
        <v>931</v>
      </c>
      <c r="I205" s="23">
        <v>10253.166999999999</v>
      </c>
      <c r="J205" s="23">
        <v>10448.078</v>
      </c>
      <c r="K205" s="23">
        <v>10384.536</v>
      </c>
      <c r="L205" s="23">
        <v>10149.197</v>
      </c>
      <c r="M205" s="23">
        <v>10167.547</v>
      </c>
      <c r="N205" s="23">
        <v>9997.8060000000005</v>
      </c>
      <c r="O205" s="23">
        <v>9628.35</v>
      </c>
      <c r="P205" s="23">
        <v>9239.9140000000007</v>
      </c>
      <c r="Q205" s="23">
        <v>8919.9089999999997</v>
      </c>
      <c r="R205" s="23">
        <v>8647.3070000000007</v>
      </c>
      <c r="S205" s="23">
        <v>8373.4</v>
      </c>
      <c r="T205" s="23">
        <v>8082.4080000000004</v>
      </c>
      <c r="U205" s="23">
        <v>7778.95</v>
      </c>
      <c r="V205" s="23">
        <v>7491.576</v>
      </c>
      <c r="W205" s="23">
        <v>7223.8010000000004</v>
      </c>
      <c r="X205" s="23">
        <v>6972.6450000000004</v>
      </c>
      <c r="Y205" s="23">
        <v>6742.6509999999998</v>
      </c>
    </row>
    <row r="206" spans="2:25" x14ac:dyDescent="0.4">
      <c r="B206" s="27" t="s">
        <v>233</v>
      </c>
      <c r="C206" s="19">
        <v>189</v>
      </c>
      <c r="D206" s="19" t="s">
        <v>17</v>
      </c>
      <c r="E206" s="21" t="s">
        <v>19</v>
      </c>
      <c r="F206" s="21">
        <v>927</v>
      </c>
      <c r="G206" s="22" t="s">
        <v>67</v>
      </c>
      <c r="H206" s="21">
        <v>1828</v>
      </c>
      <c r="I206" s="23">
        <v>7679.6909999999998</v>
      </c>
      <c r="J206" s="23">
        <v>8035.973</v>
      </c>
      <c r="K206" s="23">
        <v>8186.4939999999997</v>
      </c>
      <c r="L206" s="23">
        <v>8256.9069999999992</v>
      </c>
      <c r="M206" s="23">
        <v>8279.7049999999999</v>
      </c>
      <c r="N206" s="23">
        <v>8391.42</v>
      </c>
      <c r="O206" s="23">
        <v>8585.8420000000006</v>
      </c>
      <c r="P206" s="23">
        <v>8812.5280000000002</v>
      </c>
      <c r="Q206" s="23">
        <v>9012.2420000000002</v>
      </c>
      <c r="R206" s="23">
        <v>9147.4629999999997</v>
      </c>
      <c r="S206" s="23">
        <v>9241.5370000000003</v>
      </c>
      <c r="T206" s="23">
        <v>9339.348</v>
      </c>
      <c r="U206" s="23">
        <v>9470.8289999999997</v>
      </c>
      <c r="V206" s="23">
        <v>9638.5550000000003</v>
      </c>
      <c r="W206" s="23">
        <v>9811.1650000000009</v>
      </c>
      <c r="X206" s="23">
        <v>9966.6170000000002</v>
      </c>
      <c r="Y206" s="23">
        <v>10095.172</v>
      </c>
    </row>
    <row r="207" spans="2:25" x14ac:dyDescent="0.4">
      <c r="B207" s="26" t="s">
        <v>234</v>
      </c>
      <c r="C207" s="19">
        <v>190</v>
      </c>
      <c r="D207" s="19" t="s">
        <v>17</v>
      </c>
      <c r="E207" s="21">
        <v>11</v>
      </c>
      <c r="F207" s="21">
        <v>36</v>
      </c>
      <c r="G207" s="22" t="s">
        <v>71</v>
      </c>
      <c r="H207" s="21">
        <v>927</v>
      </c>
      <c r="I207" s="23">
        <v>6439.4539999999997</v>
      </c>
      <c r="J207" s="23">
        <v>6782.0889999999999</v>
      </c>
      <c r="K207" s="23">
        <v>6943.6719999999996</v>
      </c>
      <c r="L207" s="23">
        <v>7025.6620000000003</v>
      </c>
      <c r="M207" s="23">
        <v>7053.3680000000004</v>
      </c>
      <c r="N207" s="23">
        <v>7171.5190000000002</v>
      </c>
      <c r="O207" s="23">
        <v>7372.8969999999999</v>
      </c>
      <c r="P207" s="23">
        <v>7605.8680000000004</v>
      </c>
      <c r="Q207" s="23">
        <v>7811.8339999999998</v>
      </c>
      <c r="R207" s="23">
        <v>7954.4170000000004</v>
      </c>
      <c r="S207" s="23">
        <v>8055.4889999999996</v>
      </c>
      <c r="T207" s="23">
        <v>8159.0190000000002</v>
      </c>
      <c r="U207" s="23">
        <v>8295.473</v>
      </c>
      <c r="V207" s="23">
        <v>8467.91</v>
      </c>
      <c r="W207" s="23">
        <v>8645.0789999999997</v>
      </c>
      <c r="X207" s="23">
        <v>8804.2569999999996</v>
      </c>
      <c r="Y207" s="23">
        <v>8936.6669999999995</v>
      </c>
    </row>
    <row r="208" spans="2:25" x14ac:dyDescent="0.4">
      <c r="B208" s="26" t="s">
        <v>235</v>
      </c>
      <c r="C208" s="19">
        <v>191</v>
      </c>
      <c r="D208" s="19" t="s">
        <v>17</v>
      </c>
      <c r="E208" s="21" t="s">
        <v>19</v>
      </c>
      <c r="F208" s="21">
        <v>554</v>
      </c>
      <c r="G208" s="22" t="s">
        <v>71</v>
      </c>
      <c r="H208" s="21">
        <v>927</v>
      </c>
      <c r="I208" s="23">
        <v>1240.2370000000001</v>
      </c>
      <c r="J208" s="23">
        <v>1253.884</v>
      </c>
      <c r="K208" s="23">
        <v>1242.8219999999999</v>
      </c>
      <c r="L208" s="23">
        <v>1231.2449999999999</v>
      </c>
      <c r="M208" s="23">
        <v>1226.337</v>
      </c>
      <c r="N208" s="23">
        <v>1219.9010000000001</v>
      </c>
      <c r="O208" s="23">
        <v>1212.9449999999999</v>
      </c>
      <c r="P208" s="23">
        <v>1206.6600000000001</v>
      </c>
      <c r="Q208" s="23">
        <v>1200.4079999999999</v>
      </c>
      <c r="R208" s="23">
        <v>1193.046</v>
      </c>
      <c r="S208" s="23">
        <v>1186.048</v>
      </c>
      <c r="T208" s="23">
        <v>1180.329</v>
      </c>
      <c r="U208" s="23">
        <v>1175.356</v>
      </c>
      <c r="V208" s="23">
        <v>1170.645</v>
      </c>
      <c r="W208" s="23">
        <v>1166.086</v>
      </c>
      <c r="X208" s="23">
        <v>1162.3599999999999</v>
      </c>
      <c r="Y208" s="23">
        <v>1158.5050000000001</v>
      </c>
    </row>
    <row r="209" spans="2:25" x14ac:dyDescent="0.4">
      <c r="B209" s="27" t="s">
        <v>236</v>
      </c>
      <c r="C209" s="19">
        <v>192</v>
      </c>
      <c r="D209" s="19" t="s">
        <v>17</v>
      </c>
      <c r="E209" s="21" t="s">
        <v>19</v>
      </c>
      <c r="F209" s="21">
        <v>1835</v>
      </c>
      <c r="G209" s="22" t="s">
        <v>67</v>
      </c>
      <c r="H209" s="21">
        <v>1828</v>
      </c>
      <c r="I209" s="23">
        <v>5452.1530000000002</v>
      </c>
      <c r="J209" s="23">
        <v>5729.0460000000003</v>
      </c>
      <c r="K209" s="23">
        <v>5979.9120000000003</v>
      </c>
      <c r="L209" s="23">
        <v>6229.6689999999999</v>
      </c>
      <c r="M209" s="23">
        <v>6456.2579999999998</v>
      </c>
      <c r="N209" s="23">
        <v>6662.7830000000004</v>
      </c>
      <c r="O209" s="23">
        <v>6837.5479999999998</v>
      </c>
      <c r="P209" s="23">
        <v>6975.7150000000001</v>
      </c>
      <c r="Q209" s="23">
        <v>7087.7</v>
      </c>
      <c r="R209" s="23">
        <v>7170.7389999999996</v>
      </c>
      <c r="S209" s="23">
        <v>7224.7039999999997</v>
      </c>
      <c r="T209" s="23">
        <v>7245.95</v>
      </c>
      <c r="U209" s="23">
        <v>7236.9889999999996</v>
      </c>
      <c r="V209" s="23">
        <v>7194.0439999999999</v>
      </c>
      <c r="W209" s="23">
        <v>7121.9650000000001</v>
      </c>
      <c r="X209" s="23">
        <v>7031.1580000000004</v>
      </c>
      <c r="Y209" s="23">
        <v>6919.9449999999997</v>
      </c>
    </row>
    <row r="210" spans="2:25" x14ac:dyDescent="0.4">
      <c r="B210" s="28" t="s">
        <v>237</v>
      </c>
      <c r="C210" s="19">
        <v>193</v>
      </c>
      <c r="D210" s="19" t="s">
        <v>17</v>
      </c>
      <c r="E210" s="21" t="s">
        <v>19</v>
      </c>
      <c r="F210" s="21">
        <v>928</v>
      </c>
      <c r="G210" s="22" t="s">
        <v>69</v>
      </c>
      <c r="H210" s="21">
        <v>1835</v>
      </c>
      <c r="I210" s="23">
        <v>4980.8289999999997</v>
      </c>
      <c r="J210" s="23">
        <v>5258.2420000000002</v>
      </c>
      <c r="K210" s="23">
        <v>5515.3760000000002</v>
      </c>
      <c r="L210" s="23">
        <v>5767.9279999999999</v>
      </c>
      <c r="M210" s="23">
        <v>6000.03</v>
      </c>
      <c r="N210" s="23">
        <v>6209.098</v>
      </c>
      <c r="O210" s="23">
        <v>6388.973</v>
      </c>
      <c r="P210" s="23">
        <v>6535.2309999999998</v>
      </c>
      <c r="Q210" s="23">
        <v>6657.5420000000004</v>
      </c>
      <c r="R210" s="23">
        <v>6752.53</v>
      </c>
      <c r="S210" s="23">
        <v>6818.5709999999999</v>
      </c>
      <c r="T210" s="23">
        <v>6851.7489999999998</v>
      </c>
      <c r="U210" s="23">
        <v>6855.2020000000002</v>
      </c>
      <c r="V210" s="23">
        <v>6825.7039999999997</v>
      </c>
      <c r="W210" s="23">
        <v>6768.65</v>
      </c>
      <c r="X210" s="23">
        <v>6693.8950000000004</v>
      </c>
      <c r="Y210" s="23">
        <v>6598.902</v>
      </c>
    </row>
    <row r="211" spans="2:25" x14ac:dyDescent="0.4">
      <c r="B211" s="29" t="s">
        <v>238</v>
      </c>
      <c r="C211" s="19">
        <v>194</v>
      </c>
      <c r="D211" s="19" t="s">
        <v>17</v>
      </c>
      <c r="E211" s="21" t="s">
        <v>19</v>
      </c>
      <c r="F211" s="21">
        <v>242</v>
      </c>
      <c r="G211" s="22" t="s">
        <v>71</v>
      </c>
      <c r="H211" s="21">
        <v>928</v>
      </c>
      <c r="I211" s="23">
        <v>335.27499999999998</v>
      </c>
      <c r="J211" s="23">
        <v>343.28500000000003</v>
      </c>
      <c r="K211" s="23">
        <v>345.34399999999999</v>
      </c>
      <c r="L211" s="23">
        <v>342.24299999999999</v>
      </c>
      <c r="M211" s="23">
        <v>337.89299999999997</v>
      </c>
      <c r="N211" s="23">
        <v>334.50700000000001</v>
      </c>
      <c r="O211" s="23">
        <v>331.37400000000002</v>
      </c>
      <c r="P211" s="23">
        <v>326.38799999999998</v>
      </c>
      <c r="Q211" s="23">
        <v>319.21800000000002</v>
      </c>
      <c r="R211" s="23">
        <v>310.73099999999999</v>
      </c>
      <c r="S211" s="23">
        <v>301.55200000000002</v>
      </c>
      <c r="T211" s="23">
        <v>292.238</v>
      </c>
      <c r="U211" s="23">
        <v>283.13600000000002</v>
      </c>
      <c r="V211" s="23">
        <v>274.21499999999997</v>
      </c>
      <c r="W211" s="23">
        <v>265.20100000000002</v>
      </c>
      <c r="X211" s="23">
        <v>255.84800000000001</v>
      </c>
      <c r="Y211" s="23">
        <v>246.36</v>
      </c>
    </row>
    <row r="212" spans="2:25" x14ac:dyDescent="0.4">
      <c r="B212" s="29" t="s">
        <v>239</v>
      </c>
      <c r="C212" s="19">
        <v>195</v>
      </c>
      <c r="D212" s="19" t="s">
        <v>17</v>
      </c>
      <c r="E212" s="21" t="s">
        <v>19</v>
      </c>
      <c r="F212" s="21">
        <v>540</v>
      </c>
      <c r="G212" s="22" t="s">
        <v>71</v>
      </c>
      <c r="H212" s="21">
        <v>928</v>
      </c>
      <c r="I212" s="23">
        <v>84.516999999999996</v>
      </c>
      <c r="J212" s="23">
        <v>83.146000000000001</v>
      </c>
      <c r="K212" s="23">
        <v>81.230999999999995</v>
      </c>
      <c r="L212" s="23">
        <v>79.757999999999996</v>
      </c>
      <c r="M212" s="23">
        <v>79.852999999999994</v>
      </c>
      <c r="N212" s="23">
        <v>79.638999999999996</v>
      </c>
      <c r="O212" s="23">
        <v>78.811999999999998</v>
      </c>
      <c r="P212" s="23">
        <v>77.363</v>
      </c>
      <c r="Q212" s="23">
        <v>75.765000000000001</v>
      </c>
      <c r="R212" s="23">
        <v>74.507999999999996</v>
      </c>
      <c r="S212" s="23">
        <v>73.668000000000006</v>
      </c>
      <c r="T212" s="23">
        <v>73.084999999999994</v>
      </c>
      <c r="U212" s="23">
        <v>72.468000000000004</v>
      </c>
      <c r="V212" s="23">
        <v>71.599000000000004</v>
      </c>
      <c r="W212" s="23">
        <v>70.596999999999994</v>
      </c>
      <c r="X212" s="23">
        <v>69.631</v>
      </c>
      <c r="Y212" s="23">
        <v>68.870999999999995</v>
      </c>
    </row>
    <row r="213" spans="2:25" x14ac:dyDescent="0.4">
      <c r="B213" s="29" t="s">
        <v>240</v>
      </c>
      <c r="C213" s="19">
        <v>196</v>
      </c>
      <c r="D213" s="19" t="s">
        <v>17</v>
      </c>
      <c r="E213" s="21" t="s">
        <v>19</v>
      </c>
      <c r="F213" s="21">
        <v>598</v>
      </c>
      <c r="G213" s="22" t="s">
        <v>71</v>
      </c>
      <c r="H213" s="21">
        <v>928</v>
      </c>
      <c r="I213" s="23">
        <v>4068.2310000000002</v>
      </c>
      <c r="J213" s="23">
        <v>4289.0950000000003</v>
      </c>
      <c r="K213" s="23">
        <v>4501.5590000000002</v>
      </c>
      <c r="L213" s="23">
        <v>4717.2219999999998</v>
      </c>
      <c r="M213" s="23">
        <v>4911.835</v>
      </c>
      <c r="N213" s="23">
        <v>5079.0910000000003</v>
      </c>
      <c r="O213" s="23">
        <v>5217.6059999999998</v>
      </c>
      <c r="P213" s="23">
        <v>5328.5349999999999</v>
      </c>
      <c r="Q213" s="23">
        <v>5423.308</v>
      </c>
      <c r="R213" s="23">
        <v>5494.9660000000003</v>
      </c>
      <c r="S213" s="23">
        <v>5541.3770000000004</v>
      </c>
      <c r="T213" s="23">
        <v>5558.723</v>
      </c>
      <c r="U213" s="23">
        <v>5550.152</v>
      </c>
      <c r="V213" s="23">
        <v>5514.57</v>
      </c>
      <c r="W213" s="23">
        <v>5456.88</v>
      </c>
      <c r="X213" s="23">
        <v>5387.58</v>
      </c>
      <c r="Y213" s="23">
        <v>5302.5450000000001</v>
      </c>
    </row>
    <row r="214" spans="2:25" x14ac:dyDescent="0.4">
      <c r="B214" s="29" t="s">
        <v>241</v>
      </c>
      <c r="C214" s="19">
        <v>197</v>
      </c>
      <c r="D214" s="19" t="s">
        <v>17</v>
      </c>
      <c r="E214" s="21" t="s">
        <v>19</v>
      </c>
      <c r="F214" s="21">
        <v>90</v>
      </c>
      <c r="G214" s="22" t="s">
        <v>71</v>
      </c>
      <c r="H214" s="21">
        <v>928</v>
      </c>
      <c r="I214" s="23">
        <v>344.995</v>
      </c>
      <c r="J214" s="23">
        <v>380.70699999999999</v>
      </c>
      <c r="K214" s="23">
        <v>415.49400000000003</v>
      </c>
      <c r="L214" s="23">
        <v>445.64499999999998</v>
      </c>
      <c r="M214" s="23">
        <v>475.99200000000002</v>
      </c>
      <c r="N214" s="23">
        <v>509.43799999999999</v>
      </c>
      <c r="O214" s="23">
        <v>542.96600000000001</v>
      </c>
      <c r="P214" s="23">
        <v>574.07299999999998</v>
      </c>
      <c r="Q214" s="23">
        <v>600.94600000000003</v>
      </c>
      <c r="R214" s="23">
        <v>625.37099999999998</v>
      </c>
      <c r="S214" s="23">
        <v>647.20100000000002</v>
      </c>
      <c r="T214" s="23">
        <v>666.07399999999996</v>
      </c>
      <c r="U214" s="23">
        <v>682.072</v>
      </c>
      <c r="V214" s="23">
        <v>693.82500000000005</v>
      </c>
      <c r="W214" s="23">
        <v>701.72</v>
      </c>
      <c r="X214" s="23">
        <v>705.21</v>
      </c>
      <c r="Y214" s="23">
        <v>705.03899999999999</v>
      </c>
    </row>
    <row r="215" spans="2:25" x14ac:dyDescent="0.4">
      <c r="B215" s="29" t="s">
        <v>242</v>
      </c>
      <c r="C215" s="19">
        <v>198</v>
      </c>
      <c r="D215" s="19" t="s">
        <v>17</v>
      </c>
      <c r="E215" s="21" t="s">
        <v>19</v>
      </c>
      <c r="F215" s="21">
        <v>548</v>
      </c>
      <c r="G215" s="22" t="s">
        <v>71</v>
      </c>
      <c r="H215" s="21">
        <v>928</v>
      </c>
      <c r="I215" s="23">
        <v>147.81100000000001</v>
      </c>
      <c r="J215" s="23">
        <v>162.00899999999999</v>
      </c>
      <c r="K215" s="23">
        <v>171.74799999999999</v>
      </c>
      <c r="L215" s="23">
        <v>183.06</v>
      </c>
      <c r="M215" s="23">
        <v>194.45699999999999</v>
      </c>
      <c r="N215" s="23">
        <v>206.423</v>
      </c>
      <c r="O215" s="23">
        <v>218.215</v>
      </c>
      <c r="P215" s="23">
        <v>228.87200000000001</v>
      </c>
      <c r="Q215" s="23">
        <v>238.30500000000001</v>
      </c>
      <c r="R215" s="23">
        <v>246.95400000000001</v>
      </c>
      <c r="S215" s="23">
        <v>254.773</v>
      </c>
      <c r="T215" s="23">
        <v>261.62900000000002</v>
      </c>
      <c r="U215" s="23">
        <v>267.37400000000002</v>
      </c>
      <c r="V215" s="23">
        <v>271.495</v>
      </c>
      <c r="W215" s="23">
        <v>274.25200000000001</v>
      </c>
      <c r="X215" s="23">
        <v>275.62599999999998</v>
      </c>
      <c r="Y215" s="23">
        <v>276.08699999999999</v>
      </c>
    </row>
    <row r="216" spans="2:25" x14ac:dyDescent="0.4">
      <c r="B216" s="28" t="s">
        <v>243</v>
      </c>
      <c r="C216" s="19">
        <v>199</v>
      </c>
      <c r="D216" s="19" t="s">
        <v>17</v>
      </c>
      <c r="E216" s="21" t="s">
        <v>19</v>
      </c>
      <c r="F216" s="21">
        <v>954</v>
      </c>
      <c r="G216" s="22" t="s">
        <v>69</v>
      </c>
      <c r="H216" s="21">
        <v>1835</v>
      </c>
      <c r="I216" s="23">
        <v>210.39699999999999</v>
      </c>
      <c r="J216" s="23">
        <v>212.636</v>
      </c>
      <c r="K216" s="23">
        <v>211.66200000000001</v>
      </c>
      <c r="L216" s="23">
        <v>211.13800000000001</v>
      </c>
      <c r="M216" s="23">
        <v>209.566</v>
      </c>
      <c r="N216" s="23">
        <v>206.43600000000001</v>
      </c>
      <c r="O216" s="23">
        <v>202.40299999999999</v>
      </c>
      <c r="P216" s="23">
        <v>198.24100000000001</v>
      </c>
      <c r="Q216" s="23">
        <v>194.18299999999999</v>
      </c>
      <c r="R216" s="23">
        <v>189.476</v>
      </c>
      <c r="S216" s="23">
        <v>183.95500000000001</v>
      </c>
      <c r="T216" s="23">
        <v>177.745</v>
      </c>
      <c r="U216" s="23">
        <v>171.38</v>
      </c>
      <c r="V216" s="23">
        <v>165.34299999999999</v>
      </c>
      <c r="W216" s="23">
        <v>159.37200000000001</v>
      </c>
      <c r="X216" s="23">
        <v>153.09800000000001</v>
      </c>
      <c r="Y216" s="23">
        <v>146.37700000000001</v>
      </c>
    </row>
    <row r="217" spans="2:25" x14ac:dyDescent="0.4">
      <c r="B217" s="29" t="s">
        <v>244</v>
      </c>
      <c r="C217" s="19">
        <v>200</v>
      </c>
      <c r="D217" s="19" t="s">
        <v>17</v>
      </c>
      <c r="E217" s="21" t="s">
        <v>19</v>
      </c>
      <c r="F217" s="21">
        <v>316</v>
      </c>
      <c r="G217" s="22" t="s">
        <v>71</v>
      </c>
      <c r="H217" s="21">
        <v>954</v>
      </c>
      <c r="I217" s="23">
        <v>54.140999999999998</v>
      </c>
      <c r="J217" s="23">
        <v>53.204999999999998</v>
      </c>
      <c r="K217" s="23">
        <v>52.905000000000001</v>
      </c>
      <c r="L217" s="23">
        <v>52.274999999999999</v>
      </c>
      <c r="M217" s="23">
        <v>51.164999999999999</v>
      </c>
      <c r="N217" s="23">
        <v>49.406999999999996</v>
      </c>
      <c r="O217" s="23">
        <v>47.457999999999998</v>
      </c>
      <c r="P217" s="23">
        <v>45.646000000000001</v>
      </c>
      <c r="Q217" s="23">
        <v>44.106999999999999</v>
      </c>
      <c r="R217" s="23">
        <v>42.658000000000001</v>
      </c>
      <c r="S217" s="23">
        <v>41.103999999999999</v>
      </c>
      <c r="T217" s="23">
        <v>39.372</v>
      </c>
      <c r="U217" s="23">
        <v>37.503999999999998</v>
      </c>
      <c r="V217" s="23">
        <v>35.732999999999997</v>
      </c>
      <c r="W217" s="23">
        <v>34.11</v>
      </c>
      <c r="X217" s="23">
        <v>32.594999999999999</v>
      </c>
      <c r="Y217" s="23">
        <v>31.141999999999999</v>
      </c>
    </row>
    <row r="218" spans="2:25" x14ac:dyDescent="0.4">
      <c r="B218" s="29" t="s">
        <v>245</v>
      </c>
      <c r="C218" s="19">
        <v>201</v>
      </c>
      <c r="D218" s="19" t="s">
        <v>17</v>
      </c>
      <c r="E218" s="21" t="s">
        <v>19</v>
      </c>
      <c r="F218" s="21">
        <v>296</v>
      </c>
      <c r="G218" s="22" t="s">
        <v>71</v>
      </c>
      <c r="H218" s="21">
        <v>954</v>
      </c>
      <c r="I218" s="23">
        <v>53.094999999999999</v>
      </c>
      <c r="J218" s="23">
        <v>57.621000000000002</v>
      </c>
      <c r="K218" s="23">
        <v>59.067</v>
      </c>
      <c r="L218" s="23">
        <v>59.808</v>
      </c>
      <c r="M218" s="23">
        <v>60.529000000000003</v>
      </c>
      <c r="N218" s="23">
        <v>62.030999999999999</v>
      </c>
      <c r="O218" s="23">
        <v>64.168000000000006</v>
      </c>
      <c r="P218" s="23">
        <v>66.231999999999999</v>
      </c>
      <c r="Q218" s="23">
        <v>67.38</v>
      </c>
      <c r="R218" s="23">
        <v>67.290000000000006</v>
      </c>
      <c r="S218" s="23">
        <v>66.751999999999995</v>
      </c>
      <c r="T218" s="23">
        <v>66.435000000000002</v>
      </c>
      <c r="U218" s="23">
        <v>66.522000000000006</v>
      </c>
      <c r="V218" s="23">
        <v>66.641000000000005</v>
      </c>
      <c r="W218" s="23">
        <v>66.180000000000007</v>
      </c>
      <c r="X218" s="23">
        <v>64.891000000000005</v>
      </c>
      <c r="Y218" s="23">
        <v>63.069000000000003</v>
      </c>
    </row>
    <row r="219" spans="2:25" x14ac:dyDescent="0.4">
      <c r="B219" s="29" t="s">
        <v>246</v>
      </c>
      <c r="C219" s="19">
        <v>202</v>
      </c>
      <c r="D219" s="19" t="s">
        <v>17</v>
      </c>
      <c r="E219" s="21" t="s">
        <v>19</v>
      </c>
      <c r="F219" s="21">
        <v>583</v>
      </c>
      <c r="G219" s="22" t="s">
        <v>71</v>
      </c>
      <c r="H219" s="21">
        <v>954</v>
      </c>
      <c r="I219" s="23">
        <v>47.347000000000001</v>
      </c>
      <c r="J219" s="23">
        <v>47.929000000000002</v>
      </c>
      <c r="K219" s="23">
        <v>48.567999999999998</v>
      </c>
      <c r="L219" s="23">
        <v>48.808999999999997</v>
      </c>
      <c r="M219" s="23">
        <v>47.965000000000003</v>
      </c>
      <c r="N219" s="23">
        <v>46.204999999999998</v>
      </c>
      <c r="O219" s="23">
        <v>44.158000000000001</v>
      </c>
      <c r="P219" s="23">
        <v>42.533999999999999</v>
      </c>
      <c r="Q219" s="23">
        <v>41.366</v>
      </c>
      <c r="R219" s="23">
        <v>40.119999999999997</v>
      </c>
      <c r="S219" s="23">
        <v>38.393999999999998</v>
      </c>
      <c r="T219" s="23">
        <v>36.084000000000003</v>
      </c>
      <c r="U219" s="23">
        <v>33.588999999999999</v>
      </c>
      <c r="V219" s="23">
        <v>31.356999999999999</v>
      </c>
      <c r="W219" s="23">
        <v>29.503</v>
      </c>
      <c r="X219" s="23">
        <v>27.83</v>
      </c>
      <c r="Y219" s="23">
        <v>26.055</v>
      </c>
    </row>
    <row r="220" spans="2:25" x14ac:dyDescent="0.4">
      <c r="B220" s="28" t="s">
        <v>247</v>
      </c>
      <c r="C220" s="19">
        <v>203</v>
      </c>
      <c r="D220" s="19" t="s">
        <v>17</v>
      </c>
      <c r="E220" s="21">
        <v>12</v>
      </c>
      <c r="F220" s="21">
        <v>957</v>
      </c>
      <c r="G220" s="22" t="s">
        <v>69</v>
      </c>
      <c r="H220" s="21">
        <v>1835</v>
      </c>
      <c r="I220" s="23">
        <v>260.92700000000002</v>
      </c>
      <c r="J220" s="23">
        <v>258.16800000000001</v>
      </c>
      <c r="K220" s="23">
        <v>252.874</v>
      </c>
      <c r="L220" s="23">
        <v>250.60300000000001</v>
      </c>
      <c r="M220" s="23">
        <v>246.66200000000001</v>
      </c>
      <c r="N220" s="23">
        <v>247.249</v>
      </c>
      <c r="O220" s="23">
        <v>246.172</v>
      </c>
      <c r="P220" s="23">
        <v>242.24299999999999</v>
      </c>
      <c r="Q220" s="23">
        <v>235.97499999999999</v>
      </c>
      <c r="R220" s="23">
        <v>228.733</v>
      </c>
      <c r="S220" s="23">
        <v>222.178</v>
      </c>
      <c r="T220" s="23">
        <v>216.45599999999999</v>
      </c>
      <c r="U220" s="23">
        <v>210.40700000000001</v>
      </c>
      <c r="V220" s="23">
        <v>202.99700000000001</v>
      </c>
      <c r="W220" s="23">
        <v>193.94300000000001</v>
      </c>
      <c r="X220" s="23">
        <v>184.16499999999999</v>
      </c>
      <c r="Y220" s="23">
        <v>174.666</v>
      </c>
    </row>
    <row r="221" spans="2:25" x14ac:dyDescent="0.4">
      <c r="B221" s="29" t="s">
        <v>248</v>
      </c>
      <c r="C221" s="19">
        <v>204</v>
      </c>
      <c r="D221" s="19" t="s">
        <v>17</v>
      </c>
      <c r="E221" s="21" t="s">
        <v>19</v>
      </c>
      <c r="F221" s="21">
        <v>258</v>
      </c>
      <c r="G221" s="22" t="s">
        <v>71</v>
      </c>
      <c r="H221" s="21">
        <v>957</v>
      </c>
      <c r="I221" s="23">
        <v>83.768000000000001</v>
      </c>
      <c r="J221" s="23">
        <v>81.081000000000003</v>
      </c>
      <c r="K221" s="23">
        <v>76.707999999999998</v>
      </c>
      <c r="L221" s="23">
        <v>74.926000000000002</v>
      </c>
      <c r="M221" s="23">
        <v>72.066999999999993</v>
      </c>
      <c r="N221" s="23">
        <v>69.498999999999995</v>
      </c>
      <c r="O221" s="23">
        <v>67.039000000000001</v>
      </c>
      <c r="P221" s="23">
        <v>64.584999999999994</v>
      </c>
      <c r="Q221" s="23">
        <v>62.104999999999997</v>
      </c>
      <c r="R221" s="23">
        <v>59.768000000000001</v>
      </c>
      <c r="S221" s="23">
        <v>57.606000000000002</v>
      </c>
      <c r="T221" s="23">
        <v>55.6</v>
      </c>
      <c r="U221" s="23">
        <v>53.679000000000002</v>
      </c>
      <c r="V221" s="23">
        <v>51.802999999999997</v>
      </c>
      <c r="W221" s="23">
        <v>49.981999999999999</v>
      </c>
      <c r="X221" s="23">
        <v>48.262999999999998</v>
      </c>
      <c r="Y221" s="23">
        <v>46.633000000000003</v>
      </c>
    </row>
    <row r="222" spans="2:25" x14ac:dyDescent="0.4">
      <c r="B222" s="29" t="s">
        <v>249</v>
      </c>
      <c r="C222" s="19">
        <v>205</v>
      </c>
      <c r="D222" s="19" t="s">
        <v>17</v>
      </c>
      <c r="E222" s="21" t="s">
        <v>19</v>
      </c>
      <c r="F222" s="21">
        <v>882</v>
      </c>
      <c r="G222" s="22" t="s">
        <v>71</v>
      </c>
      <c r="H222" s="21">
        <v>957</v>
      </c>
      <c r="I222" s="23">
        <v>93.120999999999995</v>
      </c>
      <c r="J222" s="23">
        <v>95.551000000000002</v>
      </c>
      <c r="K222" s="23">
        <v>96.144000000000005</v>
      </c>
      <c r="L222" s="23">
        <v>96.531000000000006</v>
      </c>
      <c r="M222" s="23">
        <v>95.563000000000002</v>
      </c>
      <c r="N222" s="23">
        <v>99.325999999999993</v>
      </c>
      <c r="O222" s="23">
        <v>102.098</v>
      </c>
      <c r="P222" s="23">
        <v>102.71299999999999</v>
      </c>
      <c r="Q222" s="23">
        <v>101.11499999999999</v>
      </c>
      <c r="R222" s="23">
        <v>98.27</v>
      </c>
      <c r="S222" s="23">
        <v>95.835999999999999</v>
      </c>
      <c r="T222" s="23">
        <v>94.277000000000001</v>
      </c>
      <c r="U222" s="23">
        <v>92.814999999999998</v>
      </c>
      <c r="V222" s="23">
        <v>90.41</v>
      </c>
      <c r="W222" s="23">
        <v>86.531999999999996</v>
      </c>
      <c r="X222" s="23">
        <v>81.769000000000005</v>
      </c>
      <c r="Y222" s="23">
        <v>77.027000000000001</v>
      </c>
    </row>
    <row r="223" spans="2:25" x14ac:dyDescent="0.4">
      <c r="B223" s="29" t="s">
        <v>250</v>
      </c>
      <c r="C223" s="19">
        <v>206</v>
      </c>
      <c r="D223" s="19" t="s">
        <v>17</v>
      </c>
      <c r="E223" s="21" t="s">
        <v>19</v>
      </c>
      <c r="F223" s="21">
        <v>776</v>
      </c>
      <c r="G223" s="22" t="s">
        <v>71</v>
      </c>
      <c r="H223" s="21">
        <v>957</v>
      </c>
      <c r="I223" s="23">
        <v>48.161000000000001</v>
      </c>
      <c r="J223" s="23">
        <v>48.207000000000001</v>
      </c>
      <c r="K223" s="23">
        <v>48.371000000000002</v>
      </c>
      <c r="L223" s="23">
        <v>48.643999999999998</v>
      </c>
      <c r="M223" s="23">
        <v>49.36</v>
      </c>
      <c r="N223" s="23">
        <v>49.914999999999999</v>
      </c>
      <c r="O223" s="23">
        <v>49.796999999999997</v>
      </c>
      <c r="P223" s="23">
        <v>48.991</v>
      </c>
      <c r="Q223" s="23">
        <v>47.933999999999997</v>
      </c>
      <c r="R223" s="23">
        <v>46.896000000000001</v>
      </c>
      <c r="S223" s="23">
        <v>45.947000000000003</v>
      </c>
      <c r="T223" s="23">
        <v>44.872</v>
      </c>
      <c r="U223" s="23">
        <v>43.369</v>
      </c>
      <c r="V223" s="23">
        <v>41.427</v>
      </c>
      <c r="W223" s="23">
        <v>39.244</v>
      </c>
      <c r="X223" s="23">
        <v>37.085000000000001</v>
      </c>
      <c r="Y223" s="23">
        <v>35.051000000000002</v>
      </c>
    </row>
    <row r="224" spans="2:25" x14ac:dyDescent="0.4">
      <c r="B224" s="27" t="s">
        <v>251</v>
      </c>
      <c r="C224" s="19">
        <v>207</v>
      </c>
      <c r="D224" s="19" t="s">
        <v>17</v>
      </c>
      <c r="E224" s="21" t="s">
        <v>19</v>
      </c>
      <c r="F224" s="21">
        <v>1829</v>
      </c>
      <c r="G224" s="22" t="s">
        <v>67</v>
      </c>
      <c r="H224" s="21">
        <v>1828</v>
      </c>
      <c r="I224" s="23">
        <v>247990.21100000001</v>
      </c>
      <c r="J224" s="23">
        <v>247218.79500000001</v>
      </c>
      <c r="K224" s="23">
        <v>242005.95600000001</v>
      </c>
      <c r="L224" s="23">
        <v>236440.32000000001</v>
      </c>
      <c r="M224" s="23">
        <v>232886.86799999999</v>
      </c>
      <c r="N224" s="23">
        <v>231533.462</v>
      </c>
      <c r="O224" s="23">
        <v>231547.27499999999</v>
      </c>
      <c r="P224" s="23">
        <v>231645.77900000001</v>
      </c>
      <c r="Q224" s="23">
        <v>230700.50700000001</v>
      </c>
      <c r="R224" s="23">
        <v>228752.42800000001</v>
      </c>
      <c r="S224" s="23">
        <v>226733.30300000001</v>
      </c>
      <c r="T224" s="23">
        <v>225470.33</v>
      </c>
      <c r="U224" s="23">
        <v>225092.57199999999</v>
      </c>
      <c r="V224" s="23">
        <v>225160.82800000001</v>
      </c>
      <c r="W224" s="23">
        <v>225056.34099999999</v>
      </c>
      <c r="X224" s="23">
        <v>224473.68599999999</v>
      </c>
      <c r="Y224" s="23">
        <v>223568.33199999999</v>
      </c>
    </row>
    <row r="225" spans="2:25" x14ac:dyDescent="0.4">
      <c r="B225" s="28" t="s">
        <v>56</v>
      </c>
      <c r="C225" s="19">
        <v>208</v>
      </c>
      <c r="D225" s="19" t="s">
        <v>17</v>
      </c>
      <c r="E225" s="21" t="s">
        <v>19</v>
      </c>
      <c r="F225" s="21">
        <v>917</v>
      </c>
      <c r="G225" s="22" t="s">
        <v>252</v>
      </c>
      <c r="H225" s="21">
        <v>1829</v>
      </c>
      <c r="I225" s="23">
        <v>157965.37</v>
      </c>
      <c r="J225" s="23">
        <v>157300.35579999999</v>
      </c>
      <c r="K225" s="23">
        <v>152041.4981</v>
      </c>
      <c r="L225" s="23">
        <v>145143.46290000001</v>
      </c>
      <c r="M225" s="23">
        <v>140130.9411</v>
      </c>
      <c r="N225" s="23">
        <v>138012.39290000001</v>
      </c>
      <c r="O225" s="23">
        <v>137702.098</v>
      </c>
      <c r="P225" s="23">
        <v>137351.8976</v>
      </c>
      <c r="Q225" s="23">
        <v>135621.9909</v>
      </c>
      <c r="R225" s="23">
        <v>132521.03909999999</v>
      </c>
      <c r="S225" s="23">
        <v>129405.1559</v>
      </c>
      <c r="T225" s="23">
        <v>127300.9724</v>
      </c>
      <c r="U225" s="23">
        <v>126366.9486</v>
      </c>
      <c r="V225" s="23">
        <v>125945.5356</v>
      </c>
      <c r="W225" s="23">
        <v>125033.44680000001</v>
      </c>
      <c r="X225" s="23">
        <v>123450.8894</v>
      </c>
      <c r="Y225" s="23">
        <v>121639.54730000001</v>
      </c>
    </row>
    <row r="226" spans="2:25" x14ac:dyDescent="0.4">
      <c r="B226" s="30" t="s">
        <v>253</v>
      </c>
      <c r="C226" s="19">
        <v>209</v>
      </c>
      <c r="D226" s="19" t="s">
        <v>17</v>
      </c>
      <c r="E226" s="21" t="s">
        <v>19</v>
      </c>
      <c r="F226" s="21">
        <v>923</v>
      </c>
      <c r="G226" s="22" t="s">
        <v>69</v>
      </c>
      <c r="H226" s="21">
        <v>917</v>
      </c>
      <c r="I226" s="23">
        <v>63742.197999999997</v>
      </c>
      <c r="J226" s="23">
        <v>64661.819000000003</v>
      </c>
      <c r="K226" s="23">
        <v>62148.667999999998</v>
      </c>
      <c r="L226" s="23">
        <v>58023.322999999997</v>
      </c>
      <c r="M226" s="23">
        <v>54731.538999999997</v>
      </c>
      <c r="N226" s="23">
        <v>53595.786</v>
      </c>
      <c r="O226" s="23">
        <v>53863.843999999997</v>
      </c>
      <c r="P226" s="23">
        <v>54147.006999999998</v>
      </c>
      <c r="Q226" s="23">
        <v>53397.04</v>
      </c>
      <c r="R226" s="23">
        <v>51636.281999999999</v>
      </c>
      <c r="S226" s="23">
        <v>49675.249000000003</v>
      </c>
      <c r="T226" s="23">
        <v>48339.862999999998</v>
      </c>
      <c r="U226" s="23">
        <v>47810.048000000003</v>
      </c>
      <c r="V226" s="23">
        <v>47632.347999999998</v>
      </c>
      <c r="W226" s="23">
        <v>47233.455999999998</v>
      </c>
      <c r="X226" s="23">
        <v>46331.911</v>
      </c>
      <c r="Y226" s="23">
        <v>45154.724999999999</v>
      </c>
    </row>
    <row r="227" spans="2:25" x14ac:dyDescent="0.4">
      <c r="B227" s="31" t="s">
        <v>254</v>
      </c>
      <c r="C227" s="19">
        <v>210</v>
      </c>
      <c r="D227" s="19" t="s">
        <v>17</v>
      </c>
      <c r="E227" s="21" t="s">
        <v>19</v>
      </c>
      <c r="F227" s="21">
        <v>112</v>
      </c>
      <c r="G227" s="22" t="s">
        <v>71</v>
      </c>
      <c r="H227" s="21">
        <v>923</v>
      </c>
      <c r="I227" s="23">
        <v>2072.723</v>
      </c>
      <c r="J227" s="23">
        <v>2142.6550000000002</v>
      </c>
      <c r="K227" s="23">
        <v>2112.21</v>
      </c>
      <c r="L227" s="23">
        <v>1941.33</v>
      </c>
      <c r="M227" s="23">
        <v>1828.278</v>
      </c>
      <c r="N227" s="23">
        <v>1779.425</v>
      </c>
      <c r="O227" s="23">
        <v>1799.845</v>
      </c>
      <c r="P227" s="23">
        <v>1834.425</v>
      </c>
      <c r="Q227" s="23">
        <v>1827.5170000000001</v>
      </c>
      <c r="R227" s="23">
        <v>1766.671</v>
      </c>
      <c r="S227" s="23">
        <v>1686.366</v>
      </c>
      <c r="T227" s="23">
        <v>1628.8879999999999</v>
      </c>
      <c r="U227" s="23">
        <v>1609.7280000000001</v>
      </c>
      <c r="V227" s="23">
        <v>1612.9</v>
      </c>
      <c r="W227" s="23">
        <v>1609.4860000000001</v>
      </c>
      <c r="X227" s="23">
        <v>1582.672</v>
      </c>
      <c r="Y227" s="23">
        <v>1537.269</v>
      </c>
    </row>
    <row r="228" spans="2:25" x14ac:dyDescent="0.4">
      <c r="B228" s="31" t="s">
        <v>255</v>
      </c>
      <c r="C228" s="19">
        <v>211</v>
      </c>
      <c r="D228" s="19" t="s">
        <v>17</v>
      </c>
      <c r="E228" s="21" t="s">
        <v>19</v>
      </c>
      <c r="F228" s="21">
        <v>100</v>
      </c>
      <c r="G228" s="22" t="s">
        <v>71</v>
      </c>
      <c r="H228" s="21">
        <v>923</v>
      </c>
      <c r="I228" s="23">
        <v>1335.2629999999999</v>
      </c>
      <c r="J228" s="23">
        <v>1306.2929999999999</v>
      </c>
      <c r="K228" s="23">
        <v>1208.192</v>
      </c>
      <c r="L228" s="23">
        <v>1133.9649999999999</v>
      </c>
      <c r="M228" s="23">
        <v>1080.547</v>
      </c>
      <c r="N228" s="23">
        <v>1044.8030000000001</v>
      </c>
      <c r="O228" s="23">
        <v>1017.604</v>
      </c>
      <c r="P228" s="23">
        <v>988.51</v>
      </c>
      <c r="Q228" s="23">
        <v>950.85</v>
      </c>
      <c r="R228" s="23">
        <v>906.58699999999999</v>
      </c>
      <c r="S228" s="23">
        <v>863.25699999999995</v>
      </c>
      <c r="T228" s="23">
        <v>826.83500000000004</v>
      </c>
      <c r="U228" s="23">
        <v>796.64499999999998</v>
      </c>
      <c r="V228" s="23">
        <v>769.13099999999997</v>
      </c>
      <c r="W228" s="23">
        <v>740.36800000000005</v>
      </c>
      <c r="X228" s="23">
        <v>708.97900000000004</v>
      </c>
      <c r="Y228" s="23">
        <v>676.745</v>
      </c>
    </row>
    <row r="229" spans="2:25" x14ac:dyDescent="0.4">
      <c r="B229" s="31" t="s">
        <v>256</v>
      </c>
      <c r="C229" s="19">
        <v>212</v>
      </c>
      <c r="D229" s="19" t="s">
        <v>17</v>
      </c>
      <c r="E229" s="21" t="s">
        <v>19</v>
      </c>
      <c r="F229" s="21">
        <v>203</v>
      </c>
      <c r="G229" s="22" t="s">
        <v>71</v>
      </c>
      <c r="H229" s="21">
        <v>923</v>
      </c>
      <c r="I229" s="23">
        <v>2174.9769999999999</v>
      </c>
      <c r="J229" s="23">
        <v>2224.212</v>
      </c>
      <c r="K229" s="23">
        <v>2150.3989999999999</v>
      </c>
      <c r="L229" s="23">
        <v>2082.922</v>
      </c>
      <c r="M229" s="23">
        <v>2023.663</v>
      </c>
      <c r="N229" s="23">
        <v>2021.6969999999999</v>
      </c>
      <c r="O229" s="23">
        <v>2056.6860000000001</v>
      </c>
      <c r="P229" s="23">
        <v>2094.431</v>
      </c>
      <c r="Q229" s="23">
        <v>2101.087</v>
      </c>
      <c r="R229" s="23">
        <v>2075.4059999999999</v>
      </c>
      <c r="S229" s="23">
        <v>2043.6479999999999</v>
      </c>
      <c r="T229" s="23">
        <v>2028.144</v>
      </c>
      <c r="U229" s="23">
        <v>2035.097</v>
      </c>
      <c r="V229" s="23">
        <v>2054.491</v>
      </c>
      <c r="W229" s="23">
        <v>2068.587</v>
      </c>
      <c r="X229" s="23">
        <v>2067.3029999999999</v>
      </c>
      <c r="Y229" s="23">
        <v>2055.3870000000002</v>
      </c>
    </row>
    <row r="230" spans="2:25" x14ac:dyDescent="0.4">
      <c r="B230" s="31" t="s">
        <v>257</v>
      </c>
      <c r="C230" s="19">
        <v>213</v>
      </c>
      <c r="D230" s="19" t="s">
        <v>17</v>
      </c>
      <c r="E230" s="21" t="s">
        <v>19</v>
      </c>
      <c r="F230" s="21">
        <v>348</v>
      </c>
      <c r="G230" s="22" t="s">
        <v>71</v>
      </c>
      <c r="H230" s="21">
        <v>923</v>
      </c>
      <c r="I230" s="23">
        <v>1877.7729999999999</v>
      </c>
      <c r="J230" s="23">
        <v>1840.9359999999999</v>
      </c>
      <c r="K230" s="23">
        <v>1787.3030000000001</v>
      </c>
      <c r="L230" s="23">
        <v>1750.894</v>
      </c>
      <c r="M230" s="23">
        <v>1687.038</v>
      </c>
      <c r="N230" s="23">
        <v>1632.24</v>
      </c>
      <c r="O230" s="23">
        <v>1589.135</v>
      </c>
      <c r="P230" s="23">
        <v>1559.4369999999999</v>
      </c>
      <c r="Q230" s="23">
        <v>1536.373</v>
      </c>
      <c r="R230" s="23">
        <v>1511.729</v>
      </c>
      <c r="S230" s="23">
        <v>1482.6089999999999</v>
      </c>
      <c r="T230" s="23">
        <v>1450.6669999999999</v>
      </c>
      <c r="U230" s="23">
        <v>1419.954</v>
      </c>
      <c r="V230" s="23">
        <v>1393.6320000000001</v>
      </c>
      <c r="W230" s="23">
        <v>1372.066</v>
      </c>
      <c r="X230" s="23">
        <v>1352.7059999999999</v>
      </c>
      <c r="Y230" s="23">
        <v>1332.979</v>
      </c>
    </row>
    <row r="231" spans="2:25" x14ac:dyDescent="0.4">
      <c r="B231" s="31" t="s">
        <v>258</v>
      </c>
      <c r="C231" s="19">
        <v>214</v>
      </c>
      <c r="D231" s="19" t="s">
        <v>17</v>
      </c>
      <c r="E231" s="21" t="s">
        <v>19</v>
      </c>
      <c r="F231" s="21">
        <v>616</v>
      </c>
      <c r="G231" s="22" t="s">
        <v>71</v>
      </c>
      <c r="H231" s="21">
        <v>923</v>
      </c>
      <c r="I231" s="23">
        <v>7494.0069999999996</v>
      </c>
      <c r="J231" s="23">
        <v>7467.0829999999996</v>
      </c>
      <c r="K231" s="23">
        <v>7045.2420000000002</v>
      </c>
      <c r="L231" s="23">
        <v>6596.4870000000001</v>
      </c>
      <c r="M231" s="23">
        <v>6144.3850000000002</v>
      </c>
      <c r="N231" s="23">
        <v>5867.4530000000004</v>
      </c>
      <c r="O231" s="23">
        <v>5734.05</v>
      </c>
      <c r="P231" s="23">
        <v>5643.5379999999996</v>
      </c>
      <c r="Q231" s="23">
        <v>5488.44</v>
      </c>
      <c r="R231" s="23">
        <v>5253.6790000000001</v>
      </c>
      <c r="S231" s="23">
        <v>4994.1149999999998</v>
      </c>
      <c r="T231" s="23">
        <v>4780.9549999999999</v>
      </c>
      <c r="U231" s="23">
        <v>4640.7520000000004</v>
      </c>
      <c r="V231" s="23">
        <v>4542.0140000000001</v>
      </c>
      <c r="W231" s="23">
        <v>4437.0919999999996</v>
      </c>
      <c r="X231" s="23">
        <v>4294.3720000000003</v>
      </c>
      <c r="Y231" s="23">
        <v>4128.0870000000004</v>
      </c>
    </row>
    <row r="232" spans="2:25" x14ac:dyDescent="0.4">
      <c r="B232" s="31" t="s">
        <v>259</v>
      </c>
      <c r="C232" s="19">
        <v>215</v>
      </c>
      <c r="D232" s="19" t="s">
        <v>17</v>
      </c>
      <c r="E232" s="21">
        <v>13</v>
      </c>
      <c r="F232" s="21">
        <v>498</v>
      </c>
      <c r="G232" s="22" t="s">
        <v>71</v>
      </c>
      <c r="H232" s="21">
        <v>923</v>
      </c>
      <c r="I232" s="23">
        <v>843.34400000000005</v>
      </c>
      <c r="J232" s="23">
        <v>823.928</v>
      </c>
      <c r="K232" s="23">
        <v>771.30799999999999</v>
      </c>
      <c r="L232" s="23">
        <v>700.99199999999996</v>
      </c>
      <c r="M232" s="23">
        <v>644.90499999999997</v>
      </c>
      <c r="N232" s="23">
        <v>604.25099999999998</v>
      </c>
      <c r="O232" s="23">
        <v>578.69000000000005</v>
      </c>
      <c r="P232" s="23">
        <v>558.56200000000001</v>
      </c>
      <c r="Q232" s="23">
        <v>534.77499999999998</v>
      </c>
      <c r="R232" s="23">
        <v>505.52800000000002</v>
      </c>
      <c r="S232" s="23">
        <v>476.10199999999998</v>
      </c>
      <c r="T232" s="23">
        <v>451.36700000000002</v>
      </c>
      <c r="U232" s="23">
        <v>432.46699999999998</v>
      </c>
      <c r="V232" s="23">
        <v>416.90800000000002</v>
      </c>
      <c r="W232" s="23">
        <v>400.94099999999997</v>
      </c>
      <c r="X232" s="23">
        <v>383.30500000000001</v>
      </c>
      <c r="Y232" s="23">
        <v>364.80099999999999</v>
      </c>
    </row>
    <row r="233" spans="2:25" x14ac:dyDescent="0.4">
      <c r="B233" s="31" t="s">
        <v>260</v>
      </c>
      <c r="C233" s="19">
        <v>216</v>
      </c>
      <c r="D233" s="19" t="s">
        <v>17</v>
      </c>
      <c r="E233" s="21" t="s">
        <v>19</v>
      </c>
      <c r="F233" s="21">
        <v>642</v>
      </c>
      <c r="G233" s="22" t="s">
        <v>71</v>
      </c>
      <c r="H233" s="21">
        <v>923</v>
      </c>
      <c r="I233" s="23">
        <v>3980.3530000000001</v>
      </c>
      <c r="J233" s="23">
        <v>3847.9769999999999</v>
      </c>
      <c r="K233" s="23">
        <v>3600.68</v>
      </c>
      <c r="L233" s="23">
        <v>3449.201</v>
      </c>
      <c r="M233" s="23">
        <v>3317.4459999999999</v>
      </c>
      <c r="N233" s="23">
        <v>3229.538</v>
      </c>
      <c r="O233" s="23">
        <v>3151.6559999999999</v>
      </c>
      <c r="P233" s="23">
        <v>3059.779</v>
      </c>
      <c r="Q233" s="23">
        <v>2948.7649999999999</v>
      </c>
      <c r="R233" s="23">
        <v>2835.9169999999999</v>
      </c>
      <c r="S233" s="23">
        <v>2736.4740000000002</v>
      </c>
      <c r="T233" s="23">
        <v>2655.174</v>
      </c>
      <c r="U233" s="23">
        <v>2582.7040000000002</v>
      </c>
      <c r="V233" s="23">
        <v>2508.9029999999998</v>
      </c>
      <c r="W233" s="23">
        <v>2429.2040000000002</v>
      </c>
      <c r="X233" s="23">
        <v>2346.3229999999999</v>
      </c>
      <c r="Y233" s="23">
        <v>2266.9740000000002</v>
      </c>
    </row>
    <row r="234" spans="2:25" x14ac:dyDescent="0.4">
      <c r="B234" s="31" t="s">
        <v>261</v>
      </c>
      <c r="C234" s="19">
        <v>217</v>
      </c>
      <c r="D234" s="19" t="s">
        <v>17</v>
      </c>
      <c r="E234" s="21" t="s">
        <v>19</v>
      </c>
      <c r="F234" s="21">
        <v>643</v>
      </c>
      <c r="G234" s="22" t="s">
        <v>71</v>
      </c>
      <c r="H234" s="21">
        <v>923</v>
      </c>
      <c r="I234" s="23">
        <v>33878.644</v>
      </c>
      <c r="J234" s="23">
        <v>35061.337</v>
      </c>
      <c r="K234" s="23">
        <v>34263.911999999997</v>
      </c>
      <c r="L234" s="23">
        <v>32010.876</v>
      </c>
      <c r="M234" s="23">
        <v>30128.208999999999</v>
      </c>
      <c r="N234" s="23">
        <v>29738.899000000001</v>
      </c>
      <c r="O234" s="23">
        <v>30359.382000000001</v>
      </c>
      <c r="P234" s="23">
        <v>30996.483</v>
      </c>
      <c r="Q234" s="23">
        <v>30877.038</v>
      </c>
      <c r="R234" s="23">
        <v>29986.744999999999</v>
      </c>
      <c r="S234" s="23">
        <v>28905.026000000002</v>
      </c>
      <c r="T234" s="23">
        <v>28246.434000000001</v>
      </c>
      <c r="U234" s="23">
        <v>28164.082999999999</v>
      </c>
      <c r="V234" s="23">
        <v>28334.972000000002</v>
      </c>
      <c r="W234" s="23">
        <v>28338.274000000001</v>
      </c>
      <c r="X234" s="23">
        <v>27955.891</v>
      </c>
      <c r="Y234" s="23">
        <v>27353.749</v>
      </c>
    </row>
    <row r="235" spans="2:25" x14ac:dyDescent="0.4">
      <c r="B235" s="31" t="s">
        <v>262</v>
      </c>
      <c r="C235" s="19">
        <v>218</v>
      </c>
      <c r="D235" s="19" t="s">
        <v>17</v>
      </c>
      <c r="E235" s="21" t="s">
        <v>19</v>
      </c>
      <c r="F235" s="21">
        <v>703</v>
      </c>
      <c r="G235" s="22" t="s">
        <v>71</v>
      </c>
      <c r="H235" s="21">
        <v>923</v>
      </c>
      <c r="I235" s="23">
        <v>1112.086</v>
      </c>
      <c r="J235" s="23">
        <v>1115.809</v>
      </c>
      <c r="K235" s="23">
        <v>1080.2090000000001</v>
      </c>
      <c r="L235" s="23">
        <v>1028.588</v>
      </c>
      <c r="M235" s="23">
        <v>970.71900000000005</v>
      </c>
      <c r="N235" s="23">
        <v>931.529</v>
      </c>
      <c r="O235" s="23">
        <v>912.48800000000006</v>
      </c>
      <c r="P235" s="23">
        <v>904.702</v>
      </c>
      <c r="Q235" s="23">
        <v>893.62</v>
      </c>
      <c r="R235" s="23">
        <v>870.92</v>
      </c>
      <c r="S235" s="23">
        <v>840.45</v>
      </c>
      <c r="T235" s="23">
        <v>811.56100000000004</v>
      </c>
      <c r="U235" s="23">
        <v>790.298</v>
      </c>
      <c r="V235" s="23">
        <v>776.87300000000005</v>
      </c>
      <c r="W235" s="23">
        <v>766.20899999999995</v>
      </c>
      <c r="X235" s="23">
        <v>752.43499999999995</v>
      </c>
      <c r="Y235" s="23">
        <v>734.197</v>
      </c>
    </row>
    <row r="236" spans="2:25" x14ac:dyDescent="0.4">
      <c r="B236" s="31" t="s">
        <v>263</v>
      </c>
      <c r="C236" s="19">
        <v>219</v>
      </c>
      <c r="D236" s="19" t="s">
        <v>17</v>
      </c>
      <c r="E236" s="21">
        <v>14</v>
      </c>
      <c r="F236" s="21">
        <v>804</v>
      </c>
      <c r="G236" s="22" t="s">
        <v>71</v>
      </c>
      <c r="H236" s="21">
        <v>923</v>
      </c>
      <c r="I236" s="23">
        <v>8973.0280000000002</v>
      </c>
      <c r="J236" s="23">
        <v>8831.5889999999999</v>
      </c>
      <c r="K236" s="23">
        <v>8129.2129999999997</v>
      </c>
      <c r="L236" s="23">
        <v>7328.0680000000002</v>
      </c>
      <c r="M236" s="23">
        <v>6906.3490000000002</v>
      </c>
      <c r="N236" s="23">
        <v>6745.951</v>
      </c>
      <c r="O236" s="23">
        <v>6664.308</v>
      </c>
      <c r="P236" s="23">
        <v>6507.14</v>
      </c>
      <c r="Q236" s="23">
        <v>6238.5749999999998</v>
      </c>
      <c r="R236" s="23">
        <v>5923.1</v>
      </c>
      <c r="S236" s="23">
        <v>5647.2020000000002</v>
      </c>
      <c r="T236" s="23">
        <v>5459.8379999999997</v>
      </c>
      <c r="U236" s="23">
        <v>5338.32</v>
      </c>
      <c r="V236" s="23">
        <v>5222.5240000000003</v>
      </c>
      <c r="W236" s="23">
        <v>5071.2290000000003</v>
      </c>
      <c r="X236" s="23">
        <v>4887.9250000000002</v>
      </c>
      <c r="Y236" s="23">
        <v>4704.5370000000003</v>
      </c>
    </row>
    <row r="237" spans="2:25" x14ac:dyDescent="0.4">
      <c r="B237" s="30" t="s">
        <v>264</v>
      </c>
      <c r="C237" s="19">
        <v>220</v>
      </c>
      <c r="D237" s="19" t="s">
        <v>17</v>
      </c>
      <c r="E237" s="21" t="s">
        <v>19</v>
      </c>
      <c r="F237" s="21">
        <v>924</v>
      </c>
      <c r="G237" s="22" t="s">
        <v>69</v>
      </c>
      <c r="H237" s="21">
        <v>917</v>
      </c>
      <c r="I237" s="23">
        <v>24437.508999999998</v>
      </c>
      <c r="J237" s="23">
        <v>24797.226999999999</v>
      </c>
      <c r="K237" s="23">
        <v>24521.322</v>
      </c>
      <c r="L237" s="23">
        <v>23988.151999999998</v>
      </c>
      <c r="M237" s="23">
        <v>23750.882000000001</v>
      </c>
      <c r="N237" s="23">
        <v>23712.955999999998</v>
      </c>
      <c r="O237" s="23">
        <v>23840.904999999999</v>
      </c>
      <c r="P237" s="23">
        <v>23999.23</v>
      </c>
      <c r="Q237" s="23">
        <v>24017.366999999998</v>
      </c>
      <c r="R237" s="23">
        <v>23867.663</v>
      </c>
      <c r="S237" s="23">
        <v>23694.333999999999</v>
      </c>
      <c r="T237" s="23">
        <v>23623.68</v>
      </c>
      <c r="U237" s="23">
        <v>23664.901999999998</v>
      </c>
      <c r="V237" s="23">
        <v>23752.440999999999</v>
      </c>
      <c r="W237" s="23">
        <v>23803.447</v>
      </c>
      <c r="X237" s="23">
        <v>23776.175999999999</v>
      </c>
      <c r="Y237" s="23">
        <v>23704.258000000002</v>
      </c>
    </row>
    <row r="238" spans="2:25" x14ac:dyDescent="0.4">
      <c r="B238" s="31" t="s">
        <v>265</v>
      </c>
      <c r="C238" s="19">
        <v>221</v>
      </c>
      <c r="D238" s="19" t="s">
        <v>17</v>
      </c>
      <c r="E238" s="21">
        <v>15</v>
      </c>
      <c r="F238" s="21">
        <v>830</v>
      </c>
      <c r="G238" s="22" t="s">
        <v>71</v>
      </c>
      <c r="H238" s="21">
        <v>924</v>
      </c>
      <c r="I238" s="23">
        <v>35.343000000000004</v>
      </c>
      <c r="J238" s="23">
        <v>35.524999999999999</v>
      </c>
      <c r="K238" s="23">
        <v>36.179000000000002</v>
      </c>
      <c r="L238" s="23">
        <v>36.350999999999999</v>
      </c>
      <c r="M238" s="23">
        <v>36.616999999999997</v>
      </c>
      <c r="N238" s="23">
        <v>36.872</v>
      </c>
      <c r="O238" s="23">
        <v>37.213999999999999</v>
      </c>
      <c r="P238" s="23">
        <v>37.697000000000003</v>
      </c>
      <c r="Q238" s="23">
        <v>38.24</v>
      </c>
      <c r="R238" s="23">
        <v>38.753</v>
      </c>
      <c r="S238" s="23">
        <v>39.188000000000002</v>
      </c>
      <c r="T238" s="23">
        <v>39.597999999999999</v>
      </c>
      <c r="U238" s="23">
        <v>40.051000000000002</v>
      </c>
      <c r="V238" s="23">
        <v>40.512999999999998</v>
      </c>
      <c r="W238" s="23">
        <v>41.01</v>
      </c>
      <c r="X238" s="23">
        <v>41.509</v>
      </c>
      <c r="Y238" s="23">
        <v>41.976999999999997</v>
      </c>
    </row>
    <row r="239" spans="2:25" x14ac:dyDescent="0.4">
      <c r="B239" s="31" t="s">
        <v>266</v>
      </c>
      <c r="C239" s="19">
        <v>222</v>
      </c>
      <c r="D239" s="19" t="s">
        <v>17</v>
      </c>
      <c r="E239" s="21" t="s">
        <v>19</v>
      </c>
      <c r="F239" s="21">
        <v>208</v>
      </c>
      <c r="G239" s="22" t="s">
        <v>71</v>
      </c>
      <c r="H239" s="21">
        <v>924</v>
      </c>
      <c r="I239" s="23">
        <v>1281.9770000000001</v>
      </c>
      <c r="J239" s="23">
        <v>1286.548</v>
      </c>
      <c r="K239" s="23">
        <v>1295.1859999999999</v>
      </c>
      <c r="L239" s="23">
        <v>1337.116</v>
      </c>
      <c r="M239" s="23">
        <v>1358.2560000000001</v>
      </c>
      <c r="N239" s="23">
        <v>1353.5309999999999</v>
      </c>
      <c r="O239" s="23">
        <v>1338.0419999999999</v>
      </c>
      <c r="P239" s="23">
        <v>1332.386</v>
      </c>
      <c r="Q239" s="23">
        <v>1341.998</v>
      </c>
      <c r="R239" s="23">
        <v>1361.2570000000001</v>
      </c>
      <c r="S239" s="23">
        <v>1377.7739999999999</v>
      </c>
      <c r="T239" s="23">
        <v>1384.259</v>
      </c>
      <c r="U239" s="23">
        <v>1381.8879999999999</v>
      </c>
      <c r="V239" s="23">
        <v>1379.4</v>
      </c>
      <c r="W239" s="23">
        <v>1383.9459999999999</v>
      </c>
      <c r="X239" s="23">
        <v>1394.5039999999999</v>
      </c>
      <c r="Y239" s="23">
        <v>1406.462</v>
      </c>
    </row>
    <row r="240" spans="2:25" x14ac:dyDescent="0.4">
      <c r="B240" s="31" t="s">
        <v>267</v>
      </c>
      <c r="C240" s="19">
        <v>223</v>
      </c>
      <c r="D240" s="19" t="s">
        <v>17</v>
      </c>
      <c r="E240" s="21" t="s">
        <v>19</v>
      </c>
      <c r="F240" s="21">
        <v>233</v>
      </c>
      <c r="G240" s="22" t="s">
        <v>71</v>
      </c>
      <c r="H240" s="21">
        <v>924</v>
      </c>
      <c r="I240" s="23">
        <v>281.149</v>
      </c>
      <c r="J240" s="23">
        <v>282.62700000000001</v>
      </c>
      <c r="K240" s="23">
        <v>265.77800000000002</v>
      </c>
      <c r="L240" s="23">
        <v>245.67699999999999</v>
      </c>
      <c r="M240" s="23">
        <v>231.04300000000001</v>
      </c>
      <c r="N240" s="23">
        <v>222.446</v>
      </c>
      <c r="O240" s="23">
        <v>219.715</v>
      </c>
      <c r="P240" s="23">
        <v>218.411</v>
      </c>
      <c r="Q240" s="23">
        <v>213.33799999999999</v>
      </c>
      <c r="R240" s="23">
        <v>203.46</v>
      </c>
      <c r="S240" s="23">
        <v>191.93199999999999</v>
      </c>
      <c r="T240" s="23">
        <v>182.63399999999999</v>
      </c>
      <c r="U240" s="23">
        <v>176.89599999999999</v>
      </c>
      <c r="V240" s="23">
        <v>173.358</v>
      </c>
      <c r="W240" s="23">
        <v>169.68899999999999</v>
      </c>
      <c r="X240" s="23">
        <v>164.06200000000001</v>
      </c>
      <c r="Y240" s="23">
        <v>156.59100000000001</v>
      </c>
    </row>
    <row r="241" spans="2:25" x14ac:dyDescent="0.4">
      <c r="B241" s="31" t="s">
        <v>268</v>
      </c>
      <c r="C241" s="19">
        <v>224</v>
      </c>
      <c r="D241" s="19" t="s">
        <v>17</v>
      </c>
      <c r="E241" s="21">
        <v>16</v>
      </c>
      <c r="F241" s="21">
        <v>246</v>
      </c>
      <c r="G241" s="22" t="s">
        <v>71</v>
      </c>
      <c r="H241" s="21">
        <v>924</v>
      </c>
      <c r="I241" s="23">
        <v>1175.3389999999999</v>
      </c>
      <c r="J241" s="23">
        <v>1136.662</v>
      </c>
      <c r="K241" s="23">
        <v>1077.4169999999999</v>
      </c>
      <c r="L241" s="23">
        <v>1025.4459999999999</v>
      </c>
      <c r="M241" s="23">
        <v>1014.631</v>
      </c>
      <c r="N241" s="23">
        <v>1024.2650000000001</v>
      </c>
      <c r="O241" s="23">
        <v>1029.0450000000001</v>
      </c>
      <c r="P241" s="23">
        <v>1019.441</v>
      </c>
      <c r="Q241" s="23">
        <v>1000.478</v>
      </c>
      <c r="R241" s="23">
        <v>981.61599999999999</v>
      </c>
      <c r="S241" s="23">
        <v>972.65</v>
      </c>
      <c r="T241" s="23">
        <v>974.65</v>
      </c>
      <c r="U241" s="23">
        <v>979.43700000000001</v>
      </c>
      <c r="V241" s="23">
        <v>979.44500000000005</v>
      </c>
      <c r="W241" s="23">
        <v>973.84199999999998</v>
      </c>
      <c r="X241" s="23">
        <v>966.43499999999995</v>
      </c>
      <c r="Y241" s="23">
        <v>962.029</v>
      </c>
    </row>
    <row r="242" spans="2:25" x14ac:dyDescent="0.4">
      <c r="B242" s="31" t="s">
        <v>269</v>
      </c>
      <c r="C242" s="19">
        <v>225</v>
      </c>
      <c r="D242" s="19" t="s">
        <v>17</v>
      </c>
      <c r="E242" s="21" t="s">
        <v>19</v>
      </c>
      <c r="F242" s="21">
        <v>352</v>
      </c>
      <c r="G242" s="22" t="s">
        <v>71</v>
      </c>
      <c r="H242" s="21">
        <v>924</v>
      </c>
      <c r="I242" s="23">
        <v>87.778000000000006</v>
      </c>
      <c r="J242" s="23">
        <v>86.596999999999994</v>
      </c>
      <c r="K242" s="23">
        <v>83.039000000000001</v>
      </c>
      <c r="L242" s="23">
        <v>79.760999999999996</v>
      </c>
      <c r="M242" s="23">
        <v>78.545000000000002</v>
      </c>
      <c r="N242" s="23">
        <v>77.504000000000005</v>
      </c>
      <c r="O242" s="23">
        <v>76.418000000000006</v>
      </c>
      <c r="P242" s="23">
        <v>75.001000000000005</v>
      </c>
      <c r="Q242" s="23">
        <v>73.212999999999994</v>
      </c>
      <c r="R242" s="23">
        <v>71.381</v>
      </c>
      <c r="S242" s="23">
        <v>69.891000000000005</v>
      </c>
      <c r="T242" s="23">
        <v>68.819999999999993</v>
      </c>
      <c r="U242" s="23">
        <v>68.007999999999996</v>
      </c>
      <c r="V242" s="23">
        <v>67.116</v>
      </c>
      <c r="W242" s="23">
        <v>66.084000000000003</v>
      </c>
      <c r="X242" s="23">
        <v>64.974999999999994</v>
      </c>
      <c r="Y242" s="23">
        <v>63.878999999999998</v>
      </c>
    </row>
    <row r="243" spans="2:25" x14ac:dyDescent="0.4">
      <c r="B243" s="31" t="s">
        <v>270</v>
      </c>
      <c r="C243" s="19">
        <v>226</v>
      </c>
      <c r="D243" s="19" t="s">
        <v>17</v>
      </c>
      <c r="E243" s="21" t="s">
        <v>19</v>
      </c>
      <c r="F243" s="21">
        <v>372</v>
      </c>
      <c r="G243" s="22" t="s">
        <v>71</v>
      </c>
      <c r="H243" s="21">
        <v>924</v>
      </c>
      <c r="I243" s="23">
        <v>1340.69</v>
      </c>
      <c r="J243" s="23">
        <v>1320.6130000000001</v>
      </c>
      <c r="K243" s="23">
        <v>1237.9570000000001</v>
      </c>
      <c r="L243" s="23">
        <v>1158.856</v>
      </c>
      <c r="M243" s="23">
        <v>1137.2760000000001</v>
      </c>
      <c r="N243" s="23">
        <v>1153.356</v>
      </c>
      <c r="O243" s="23">
        <v>1179.3589999999999</v>
      </c>
      <c r="P243" s="23">
        <v>1182.8</v>
      </c>
      <c r="Q243" s="23">
        <v>1156.472</v>
      </c>
      <c r="R243" s="23">
        <v>1114.5630000000001</v>
      </c>
      <c r="S243" s="23">
        <v>1080.9780000000001</v>
      </c>
      <c r="T243" s="23">
        <v>1069.557</v>
      </c>
      <c r="U243" s="23">
        <v>1074.568</v>
      </c>
      <c r="V243" s="23">
        <v>1081.297</v>
      </c>
      <c r="W243" s="23">
        <v>1077.4770000000001</v>
      </c>
      <c r="X243" s="23">
        <v>1061.289</v>
      </c>
      <c r="Y243" s="23">
        <v>1041.345</v>
      </c>
    </row>
    <row r="244" spans="2:25" x14ac:dyDescent="0.4">
      <c r="B244" s="31" t="s">
        <v>271</v>
      </c>
      <c r="C244" s="19">
        <v>227</v>
      </c>
      <c r="D244" s="19" t="s">
        <v>17</v>
      </c>
      <c r="E244" s="21" t="s">
        <v>19</v>
      </c>
      <c r="F244" s="21">
        <v>428</v>
      </c>
      <c r="G244" s="22" t="s">
        <v>71</v>
      </c>
      <c r="H244" s="21">
        <v>924</v>
      </c>
      <c r="I244" s="23">
        <v>396.49299999999999</v>
      </c>
      <c r="J244" s="23">
        <v>390.63499999999999</v>
      </c>
      <c r="K244" s="23">
        <v>365.029</v>
      </c>
      <c r="L244" s="23">
        <v>341.56</v>
      </c>
      <c r="M244" s="23">
        <v>300.09300000000002</v>
      </c>
      <c r="N244" s="23">
        <v>288.81599999999997</v>
      </c>
      <c r="O244" s="23">
        <v>291.50099999999998</v>
      </c>
      <c r="P244" s="23">
        <v>298.161</v>
      </c>
      <c r="Q244" s="23">
        <v>296.209</v>
      </c>
      <c r="R244" s="23">
        <v>282.99900000000002</v>
      </c>
      <c r="S244" s="23">
        <v>264.81400000000002</v>
      </c>
      <c r="T244" s="23">
        <v>249.97499999999999</v>
      </c>
      <c r="U244" s="23">
        <v>243.304</v>
      </c>
      <c r="V244" s="23">
        <v>242.417</v>
      </c>
      <c r="W244" s="23">
        <v>241.05600000000001</v>
      </c>
      <c r="X244" s="23">
        <v>234.93299999999999</v>
      </c>
      <c r="Y244" s="23">
        <v>224.50200000000001</v>
      </c>
    </row>
    <row r="245" spans="2:25" x14ac:dyDescent="0.4">
      <c r="B245" s="31" t="s">
        <v>272</v>
      </c>
      <c r="C245" s="19">
        <v>228</v>
      </c>
      <c r="D245" s="19" t="s">
        <v>17</v>
      </c>
      <c r="E245" s="21" t="s">
        <v>19</v>
      </c>
      <c r="F245" s="21">
        <v>440</v>
      </c>
      <c r="G245" s="22" t="s">
        <v>71</v>
      </c>
      <c r="H245" s="21">
        <v>924</v>
      </c>
      <c r="I245" s="23">
        <v>543.51599999999996</v>
      </c>
      <c r="J245" s="23">
        <v>535.78599999999994</v>
      </c>
      <c r="K245" s="23">
        <v>529.21299999999997</v>
      </c>
      <c r="L245" s="23">
        <v>473.58800000000002</v>
      </c>
      <c r="M245" s="23">
        <v>426.1</v>
      </c>
      <c r="N245" s="23">
        <v>404.11799999999999</v>
      </c>
      <c r="O245" s="23">
        <v>402.50700000000001</v>
      </c>
      <c r="P245" s="23">
        <v>410.84199999999998</v>
      </c>
      <c r="Q245" s="23">
        <v>411.88299999999998</v>
      </c>
      <c r="R245" s="23">
        <v>394.75799999999998</v>
      </c>
      <c r="S245" s="23">
        <v>365.87799999999999</v>
      </c>
      <c r="T245" s="23">
        <v>341.01400000000001</v>
      </c>
      <c r="U245" s="23">
        <v>328.786</v>
      </c>
      <c r="V245" s="23">
        <v>326.92200000000003</v>
      </c>
      <c r="W245" s="23">
        <v>326.28500000000003</v>
      </c>
      <c r="X245" s="23">
        <v>318.75900000000001</v>
      </c>
      <c r="Y245" s="23">
        <v>302.89299999999997</v>
      </c>
    </row>
    <row r="246" spans="2:25" x14ac:dyDescent="0.4">
      <c r="B246" s="31" t="s">
        <v>273</v>
      </c>
      <c r="C246" s="19">
        <v>229</v>
      </c>
      <c r="D246" s="19" t="s">
        <v>17</v>
      </c>
      <c r="E246" s="21">
        <v>17</v>
      </c>
      <c r="F246" s="21">
        <v>578</v>
      </c>
      <c r="G246" s="22" t="s">
        <v>71</v>
      </c>
      <c r="H246" s="21">
        <v>924</v>
      </c>
      <c r="I246" s="23">
        <v>1257.354</v>
      </c>
      <c r="J246" s="23">
        <v>1273.9290000000001</v>
      </c>
      <c r="K246" s="23">
        <v>1285.2059999999999</v>
      </c>
      <c r="L246" s="23">
        <v>1307.6759999999999</v>
      </c>
      <c r="M246" s="23">
        <v>1341.2819999999999</v>
      </c>
      <c r="N246" s="23">
        <v>1362.223</v>
      </c>
      <c r="O246" s="23">
        <v>1375.845</v>
      </c>
      <c r="P246" s="23">
        <v>1388.6089999999999</v>
      </c>
      <c r="Q246" s="23">
        <v>1404.2619999999999</v>
      </c>
      <c r="R246" s="23">
        <v>1423.992</v>
      </c>
      <c r="S246" s="23">
        <v>1446.4559999999999</v>
      </c>
      <c r="T246" s="23">
        <v>1468.124</v>
      </c>
      <c r="U246" s="23">
        <v>1486.249</v>
      </c>
      <c r="V246" s="23">
        <v>1501.6849999999999</v>
      </c>
      <c r="W246" s="23">
        <v>1517.3409999999999</v>
      </c>
      <c r="X246" s="23">
        <v>1533.9349999999999</v>
      </c>
      <c r="Y246" s="23">
        <v>1552.415</v>
      </c>
    </row>
    <row r="247" spans="2:25" x14ac:dyDescent="0.4">
      <c r="B247" s="31" t="s">
        <v>274</v>
      </c>
      <c r="C247" s="19">
        <v>230</v>
      </c>
      <c r="D247" s="19" t="s">
        <v>17</v>
      </c>
      <c r="E247" s="21" t="s">
        <v>19</v>
      </c>
      <c r="F247" s="21">
        <v>752</v>
      </c>
      <c r="G247" s="22" t="s">
        <v>71</v>
      </c>
      <c r="H247" s="21">
        <v>924</v>
      </c>
      <c r="I247" s="23">
        <v>2321.078</v>
      </c>
      <c r="J247" s="23">
        <v>2411.806</v>
      </c>
      <c r="K247" s="23">
        <v>2425.0189999999998</v>
      </c>
      <c r="L247" s="23">
        <v>2415.944</v>
      </c>
      <c r="M247" s="23">
        <v>2404.8919999999998</v>
      </c>
      <c r="N247" s="23">
        <v>2406.1410000000001</v>
      </c>
      <c r="O247" s="23">
        <v>2436.5030000000002</v>
      </c>
      <c r="P247" s="23">
        <v>2482.7600000000002</v>
      </c>
      <c r="Q247" s="23">
        <v>2514.837</v>
      </c>
      <c r="R247" s="23">
        <v>2524.1410000000001</v>
      </c>
      <c r="S247" s="23">
        <v>2523.8180000000002</v>
      </c>
      <c r="T247" s="23">
        <v>2529.3180000000002</v>
      </c>
      <c r="U247" s="23">
        <v>2548.1019999999999</v>
      </c>
      <c r="V247" s="23">
        <v>2575.5390000000002</v>
      </c>
      <c r="W247" s="23">
        <v>2601.09</v>
      </c>
      <c r="X247" s="23">
        <v>2617.1089999999999</v>
      </c>
      <c r="Y247" s="23">
        <v>2625.6320000000001</v>
      </c>
    </row>
    <row r="248" spans="2:25" x14ac:dyDescent="0.4">
      <c r="B248" s="31" t="s">
        <v>275</v>
      </c>
      <c r="C248" s="19">
        <v>231</v>
      </c>
      <c r="D248" s="19" t="s">
        <v>17</v>
      </c>
      <c r="E248" s="21" t="s">
        <v>19</v>
      </c>
      <c r="F248" s="21">
        <v>826</v>
      </c>
      <c r="G248" s="22" t="s">
        <v>71</v>
      </c>
      <c r="H248" s="21">
        <v>924</v>
      </c>
      <c r="I248" s="23">
        <v>15686.529</v>
      </c>
      <c r="J248" s="23">
        <v>16006.941000000001</v>
      </c>
      <c r="K248" s="23">
        <v>15891.866</v>
      </c>
      <c r="L248" s="23">
        <v>15535.921</v>
      </c>
      <c r="M248" s="23">
        <v>15390.934999999999</v>
      </c>
      <c r="N248" s="23">
        <v>15352.289000000001</v>
      </c>
      <c r="O248" s="23">
        <v>15423.885</v>
      </c>
      <c r="P248" s="23">
        <v>15522.841</v>
      </c>
      <c r="Q248" s="23">
        <v>15536.424000000001</v>
      </c>
      <c r="R248" s="23">
        <v>15440.617</v>
      </c>
      <c r="S248" s="23">
        <v>15330.64</v>
      </c>
      <c r="T248" s="23">
        <v>15285.433000000001</v>
      </c>
      <c r="U248" s="23">
        <v>15307.592000000001</v>
      </c>
      <c r="V248" s="23">
        <v>15355.120999999999</v>
      </c>
      <c r="W248" s="23">
        <v>15376.282999999999</v>
      </c>
      <c r="X248" s="23">
        <v>15349.45</v>
      </c>
      <c r="Y248" s="23">
        <v>15297.349</v>
      </c>
    </row>
    <row r="249" spans="2:25" x14ac:dyDescent="0.4">
      <c r="B249" s="30" t="s">
        <v>276</v>
      </c>
      <c r="C249" s="19">
        <v>232</v>
      </c>
      <c r="D249" s="19" t="s">
        <v>17</v>
      </c>
      <c r="E249" s="21" t="s">
        <v>19</v>
      </c>
      <c r="F249" s="21">
        <v>925</v>
      </c>
      <c r="G249" s="22" t="s">
        <v>69</v>
      </c>
      <c r="H249" s="21">
        <v>917</v>
      </c>
      <c r="I249" s="23">
        <v>28624.785</v>
      </c>
      <c r="J249" s="23">
        <v>26986.642</v>
      </c>
      <c r="K249" s="23">
        <v>24867.862000000001</v>
      </c>
      <c r="L249" s="23">
        <v>23342.205000000002</v>
      </c>
      <c r="M249" s="23">
        <v>22594</v>
      </c>
      <c r="N249" s="23">
        <v>22295.15</v>
      </c>
      <c r="O249" s="23">
        <v>22036.960999999999</v>
      </c>
      <c r="P249" s="23">
        <v>21514.753000000001</v>
      </c>
      <c r="Q249" s="23">
        <v>20714.808000000001</v>
      </c>
      <c r="R249" s="23">
        <v>19822.100999999999</v>
      </c>
      <c r="S249" s="23">
        <v>19085.862000000001</v>
      </c>
      <c r="T249" s="23">
        <v>18646.487000000001</v>
      </c>
      <c r="U249" s="23">
        <v>18410.008999999998</v>
      </c>
      <c r="V249" s="23">
        <v>18195.314999999999</v>
      </c>
      <c r="W249" s="23">
        <v>17868.330999999998</v>
      </c>
      <c r="X249" s="23">
        <v>17419.897000000001</v>
      </c>
      <c r="Y249" s="23">
        <v>16942.683000000001</v>
      </c>
    </row>
    <row r="250" spans="2:25" x14ac:dyDescent="0.4">
      <c r="B250" s="31" t="s">
        <v>277</v>
      </c>
      <c r="C250" s="19">
        <v>233</v>
      </c>
      <c r="D250" s="19" t="s">
        <v>17</v>
      </c>
      <c r="E250" s="21" t="s">
        <v>19</v>
      </c>
      <c r="F250" s="21">
        <v>8</v>
      </c>
      <c r="G250" s="22" t="s">
        <v>71</v>
      </c>
      <c r="H250" s="21">
        <v>925</v>
      </c>
      <c r="I250" s="23">
        <v>695.61</v>
      </c>
      <c r="J250" s="23">
        <v>639.42600000000004</v>
      </c>
      <c r="K250" s="23">
        <v>606.45000000000005</v>
      </c>
      <c r="L250" s="23">
        <v>552.61599999999999</v>
      </c>
      <c r="M250" s="23">
        <v>492.017</v>
      </c>
      <c r="N250" s="23">
        <v>438.33600000000001</v>
      </c>
      <c r="O250" s="23">
        <v>400.71499999999997</v>
      </c>
      <c r="P250" s="23">
        <v>374.54300000000001</v>
      </c>
      <c r="Q250" s="23">
        <v>349.44900000000001</v>
      </c>
      <c r="R250" s="23">
        <v>320.40499999999997</v>
      </c>
      <c r="S250" s="23">
        <v>289.00200000000001</v>
      </c>
      <c r="T250" s="23">
        <v>259.65600000000001</v>
      </c>
      <c r="U250" s="23">
        <v>235.119</v>
      </c>
      <c r="V250" s="23">
        <v>214.523</v>
      </c>
      <c r="W250" s="23">
        <v>194.98400000000001</v>
      </c>
      <c r="X250" s="23">
        <v>174.601</v>
      </c>
      <c r="Y250" s="23">
        <v>153.14599999999999</v>
      </c>
    </row>
    <row r="251" spans="2:25" x14ac:dyDescent="0.4">
      <c r="B251" s="31" t="s">
        <v>278</v>
      </c>
      <c r="C251" s="19">
        <v>234</v>
      </c>
      <c r="D251" s="19" t="s">
        <v>17</v>
      </c>
      <c r="E251" s="21" t="s">
        <v>19</v>
      </c>
      <c r="F251" s="21">
        <v>70</v>
      </c>
      <c r="G251" s="22" t="s">
        <v>71</v>
      </c>
      <c r="H251" s="21">
        <v>925</v>
      </c>
      <c r="I251" s="23">
        <v>641.48699999999997</v>
      </c>
      <c r="J251" s="23">
        <v>596.15899999999999</v>
      </c>
      <c r="K251" s="23">
        <v>528.56799999999998</v>
      </c>
      <c r="L251" s="23">
        <v>478.28699999999998</v>
      </c>
      <c r="M251" s="23">
        <v>454.96600000000001</v>
      </c>
      <c r="N251" s="23">
        <v>440.52300000000002</v>
      </c>
      <c r="O251" s="23">
        <v>424.887</v>
      </c>
      <c r="P251" s="23">
        <v>403.26100000000002</v>
      </c>
      <c r="Q251" s="23">
        <v>378.81299999999999</v>
      </c>
      <c r="R251" s="23">
        <v>356.40199999999999</v>
      </c>
      <c r="S251" s="23">
        <v>340.83600000000001</v>
      </c>
      <c r="T251" s="23">
        <v>331.697</v>
      </c>
      <c r="U251" s="23">
        <v>323.952</v>
      </c>
      <c r="V251" s="23">
        <v>313.887</v>
      </c>
      <c r="W251" s="23">
        <v>300.84899999999999</v>
      </c>
      <c r="X251" s="23">
        <v>287.39699999999999</v>
      </c>
      <c r="Y251" s="23">
        <v>276.14400000000001</v>
      </c>
    </row>
    <row r="252" spans="2:25" x14ac:dyDescent="0.4">
      <c r="B252" s="31" t="s">
        <v>279</v>
      </c>
      <c r="C252" s="19">
        <v>235</v>
      </c>
      <c r="D252" s="19" t="s">
        <v>17</v>
      </c>
      <c r="E252" s="21" t="s">
        <v>19</v>
      </c>
      <c r="F252" s="21">
        <v>191</v>
      </c>
      <c r="G252" s="22" t="s">
        <v>71</v>
      </c>
      <c r="H252" s="21">
        <v>925</v>
      </c>
      <c r="I252" s="23">
        <v>793.88199999999995</v>
      </c>
      <c r="J252" s="23">
        <v>762.75699999999995</v>
      </c>
      <c r="K252" s="23">
        <v>707.29700000000003</v>
      </c>
      <c r="L252" s="23">
        <v>654.72</v>
      </c>
      <c r="M252" s="23">
        <v>615.36599999999999</v>
      </c>
      <c r="N252" s="23">
        <v>589.86599999999999</v>
      </c>
      <c r="O252" s="23">
        <v>570.61199999999997</v>
      </c>
      <c r="P252" s="23">
        <v>550.471</v>
      </c>
      <c r="Q252" s="23">
        <v>527.26400000000001</v>
      </c>
      <c r="R252" s="23">
        <v>500.89800000000002</v>
      </c>
      <c r="S252" s="23">
        <v>475.29300000000001</v>
      </c>
      <c r="T252" s="23">
        <v>454.84199999999998</v>
      </c>
      <c r="U252" s="23">
        <v>439.53199999999998</v>
      </c>
      <c r="V252" s="23">
        <v>426.43200000000002</v>
      </c>
      <c r="W252" s="23">
        <v>412.37200000000001</v>
      </c>
      <c r="X252" s="23">
        <v>396.32900000000001</v>
      </c>
      <c r="Y252" s="23">
        <v>379.23700000000002</v>
      </c>
    </row>
    <row r="253" spans="2:25" x14ac:dyDescent="0.4">
      <c r="B253" s="31" t="s">
        <v>280</v>
      </c>
      <c r="C253" s="19">
        <v>236</v>
      </c>
      <c r="D253" s="19" t="s">
        <v>17</v>
      </c>
      <c r="E253" s="21" t="s">
        <v>19</v>
      </c>
      <c r="F253" s="21">
        <v>300</v>
      </c>
      <c r="G253" s="22" t="s">
        <v>71</v>
      </c>
      <c r="H253" s="21">
        <v>925</v>
      </c>
      <c r="I253" s="23">
        <v>1949.982</v>
      </c>
      <c r="J253" s="23">
        <v>1771.645</v>
      </c>
      <c r="K253" s="23">
        <v>1567.02</v>
      </c>
      <c r="L253" s="23">
        <v>1442.164</v>
      </c>
      <c r="M253" s="23">
        <v>1390.1020000000001</v>
      </c>
      <c r="N253" s="23">
        <v>1390.5840000000001</v>
      </c>
      <c r="O253" s="23">
        <v>1396.325</v>
      </c>
      <c r="P253" s="23">
        <v>1370.223</v>
      </c>
      <c r="Q253" s="23">
        <v>1313.8679999999999</v>
      </c>
      <c r="R253" s="23">
        <v>1249.6420000000001</v>
      </c>
      <c r="S253" s="23">
        <v>1204.367</v>
      </c>
      <c r="T253" s="23">
        <v>1188.0909999999999</v>
      </c>
      <c r="U253" s="23">
        <v>1189.6489999999999</v>
      </c>
      <c r="V253" s="23">
        <v>1190.6189999999999</v>
      </c>
      <c r="W253" s="23">
        <v>1177.6179999999999</v>
      </c>
      <c r="X253" s="23">
        <v>1151.5160000000001</v>
      </c>
      <c r="Y253" s="23">
        <v>1123.3979999999999</v>
      </c>
    </row>
    <row r="254" spans="2:25" x14ac:dyDescent="0.4">
      <c r="B254" s="31" t="s">
        <v>281</v>
      </c>
      <c r="C254" s="19">
        <v>237</v>
      </c>
      <c r="D254" s="19" t="s">
        <v>17</v>
      </c>
      <c r="E254" s="21" t="s">
        <v>19</v>
      </c>
      <c r="F254" s="21">
        <v>380</v>
      </c>
      <c r="G254" s="22" t="s">
        <v>71</v>
      </c>
      <c r="H254" s="21">
        <v>925</v>
      </c>
      <c r="I254" s="23">
        <v>10728.442999999999</v>
      </c>
      <c r="J254" s="23">
        <v>10057.294</v>
      </c>
      <c r="K254" s="23">
        <v>9309.4490000000005</v>
      </c>
      <c r="L254" s="23">
        <v>8774.5939999999991</v>
      </c>
      <c r="M254" s="23">
        <v>8586.2309999999998</v>
      </c>
      <c r="N254" s="23">
        <v>8563.0049999999992</v>
      </c>
      <c r="O254" s="23">
        <v>8485.1270000000004</v>
      </c>
      <c r="P254" s="23">
        <v>8263.5859999999993</v>
      </c>
      <c r="Q254" s="23">
        <v>7930.2089999999998</v>
      </c>
      <c r="R254" s="23">
        <v>7582.2340000000004</v>
      </c>
      <c r="S254" s="23">
        <v>7324.1639999999998</v>
      </c>
      <c r="T254" s="23">
        <v>7191.2740000000003</v>
      </c>
      <c r="U254" s="23">
        <v>7129.393</v>
      </c>
      <c r="V254" s="23">
        <v>7058.6019999999999</v>
      </c>
      <c r="W254" s="23">
        <v>6930.2979999999998</v>
      </c>
      <c r="X254" s="23">
        <v>6755.7139999999999</v>
      </c>
      <c r="Y254" s="23">
        <v>6580.9920000000002</v>
      </c>
    </row>
    <row r="255" spans="2:25" x14ac:dyDescent="0.4">
      <c r="B255" s="31" t="s">
        <v>282</v>
      </c>
      <c r="C255" s="19">
        <v>238</v>
      </c>
      <c r="D255" s="19" t="s">
        <v>17</v>
      </c>
      <c r="E255" s="21" t="s">
        <v>19</v>
      </c>
      <c r="F255" s="21">
        <v>470</v>
      </c>
      <c r="G255" s="22" t="s">
        <v>71</v>
      </c>
      <c r="H255" s="21">
        <v>925</v>
      </c>
      <c r="I255" s="23">
        <v>84.028999999999996</v>
      </c>
      <c r="J255" s="23">
        <v>85.778000000000006</v>
      </c>
      <c r="K255" s="23">
        <v>86.102999999999994</v>
      </c>
      <c r="L255" s="23">
        <v>83.722999999999999</v>
      </c>
      <c r="M255" s="23">
        <v>80.097999999999999</v>
      </c>
      <c r="N255" s="23">
        <v>76.308999999999997</v>
      </c>
      <c r="O255" s="23">
        <v>73.903000000000006</v>
      </c>
      <c r="P255" s="23">
        <v>73.263999999999996</v>
      </c>
      <c r="Q255" s="23">
        <v>73.463999999999999</v>
      </c>
      <c r="R255" s="23">
        <v>73.204999999999998</v>
      </c>
      <c r="S255" s="23">
        <v>71.876000000000005</v>
      </c>
      <c r="T255" s="23">
        <v>69.849999999999994</v>
      </c>
      <c r="U255" s="23">
        <v>67.954999999999998</v>
      </c>
      <c r="V255" s="23">
        <v>66.793000000000006</v>
      </c>
      <c r="W255" s="23">
        <v>66.391999999999996</v>
      </c>
      <c r="X255" s="23">
        <v>66.230999999999995</v>
      </c>
      <c r="Y255" s="23">
        <v>65.741</v>
      </c>
    </row>
    <row r="256" spans="2:25" x14ac:dyDescent="0.4">
      <c r="B256" s="31" t="s">
        <v>283</v>
      </c>
      <c r="C256" s="19">
        <v>239</v>
      </c>
      <c r="D256" s="19" t="s">
        <v>17</v>
      </c>
      <c r="E256" s="21" t="s">
        <v>19</v>
      </c>
      <c r="F256" s="21">
        <v>499</v>
      </c>
      <c r="G256" s="22" t="s">
        <v>71</v>
      </c>
      <c r="H256" s="21">
        <v>925</v>
      </c>
      <c r="I256" s="23">
        <v>152.47999999999999</v>
      </c>
      <c r="J256" s="23">
        <v>148.24799999999999</v>
      </c>
      <c r="K256" s="23">
        <v>142.345</v>
      </c>
      <c r="L256" s="23">
        <v>137.381</v>
      </c>
      <c r="M256" s="23">
        <v>131.45500000000001</v>
      </c>
      <c r="N256" s="23">
        <v>126.16800000000001</v>
      </c>
      <c r="O256" s="23">
        <v>121.711</v>
      </c>
      <c r="P256" s="23">
        <v>117.84399999999999</v>
      </c>
      <c r="Q256" s="23">
        <v>114.206</v>
      </c>
      <c r="R256" s="23">
        <v>110.459</v>
      </c>
      <c r="S256" s="23">
        <v>106.499</v>
      </c>
      <c r="T256" s="23">
        <v>102.589</v>
      </c>
      <c r="U256" s="23">
        <v>98.897000000000006</v>
      </c>
      <c r="V256" s="23">
        <v>95.53</v>
      </c>
      <c r="W256" s="23">
        <v>92.4</v>
      </c>
      <c r="X256" s="23">
        <v>89.331999999999994</v>
      </c>
      <c r="Y256" s="23">
        <v>86.257000000000005</v>
      </c>
    </row>
    <row r="257" spans="2:25" x14ac:dyDescent="0.4">
      <c r="B257" s="31" t="s">
        <v>284</v>
      </c>
      <c r="C257" s="19">
        <v>240</v>
      </c>
      <c r="D257" s="19" t="s">
        <v>17</v>
      </c>
      <c r="E257" s="21" t="s">
        <v>19</v>
      </c>
      <c r="F257" s="21">
        <v>807</v>
      </c>
      <c r="G257" s="22" t="s">
        <v>71</v>
      </c>
      <c r="H257" s="21">
        <v>925</v>
      </c>
      <c r="I257" s="23">
        <v>461.00299999999999</v>
      </c>
      <c r="J257" s="23">
        <v>441.95699999999999</v>
      </c>
      <c r="K257" s="23">
        <v>424.39100000000002</v>
      </c>
      <c r="L257" s="23">
        <v>396.81700000000001</v>
      </c>
      <c r="M257" s="23">
        <v>368.69499999999999</v>
      </c>
      <c r="N257" s="23">
        <v>347.19</v>
      </c>
      <c r="O257" s="23">
        <v>332.536</v>
      </c>
      <c r="P257" s="23">
        <v>322.26400000000001</v>
      </c>
      <c r="Q257" s="23">
        <v>312.63200000000001</v>
      </c>
      <c r="R257" s="23">
        <v>300.77499999999998</v>
      </c>
      <c r="S257" s="23">
        <v>286.37799999999999</v>
      </c>
      <c r="T257" s="23">
        <v>272.11500000000001</v>
      </c>
      <c r="U257" s="23">
        <v>260.41300000000001</v>
      </c>
      <c r="V257" s="23">
        <v>251.62799999999999</v>
      </c>
      <c r="W257" s="23">
        <v>244.417</v>
      </c>
      <c r="X257" s="23">
        <v>236.898</v>
      </c>
      <c r="Y257" s="23">
        <v>228.13499999999999</v>
      </c>
    </row>
    <row r="258" spans="2:25" x14ac:dyDescent="0.4">
      <c r="B258" s="31" t="s">
        <v>285</v>
      </c>
      <c r="C258" s="19">
        <v>241</v>
      </c>
      <c r="D258" s="19" t="s">
        <v>17</v>
      </c>
      <c r="E258" s="21" t="s">
        <v>19</v>
      </c>
      <c r="F258" s="21">
        <v>620</v>
      </c>
      <c r="G258" s="22" t="s">
        <v>71</v>
      </c>
      <c r="H258" s="21">
        <v>925</v>
      </c>
      <c r="I258" s="23">
        <v>1856.242</v>
      </c>
      <c r="J258" s="23">
        <v>1725.8050000000001</v>
      </c>
      <c r="K258" s="23">
        <v>1624.9449999999999</v>
      </c>
      <c r="L258" s="23">
        <v>1572.6030000000001</v>
      </c>
      <c r="M258" s="23">
        <v>1553.838</v>
      </c>
      <c r="N258" s="23">
        <v>1532.3219999999999</v>
      </c>
      <c r="O258" s="23">
        <v>1495.856</v>
      </c>
      <c r="P258" s="23">
        <v>1444.4739999999999</v>
      </c>
      <c r="Q258" s="23">
        <v>1392.066</v>
      </c>
      <c r="R258" s="23">
        <v>1352.963</v>
      </c>
      <c r="S258" s="23">
        <v>1331.615</v>
      </c>
      <c r="T258" s="23">
        <v>1321.366</v>
      </c>
      <c r="U258" s="23">
        <v>1309.5340000000001</v>
      </c>
      <c r="V258" s="23">
        <v>1289.4490000000001</v>
      </c>
      <c r="W258" s="23">
        <v>1262.5609999999999</v>
      </c>
      <c r="X258" s="23">
        <v>1236.0340000000001</v>
      </c>
      <c r="Y258" s="23">
        <v>1216.1890000000001</v>
      </c>
    </row>
    <row r="259" spans="2:25" x14ac:dyDescent="0.4">
      <c r="B259" s="31" t="s">
        <v>286</v>
      </c>
      <c r="C259" s="19">
        <v>242</v>
      </c>
      <c r="D259" s="19" t="s">
        <v>17</v>
      </c>
      <c r="E259" s="21">
        <v>18</v>
      </c>
      <c r="F259" s="21">
        <v>688</v>
      </c>
      <c r="G259" s="22" t="s">
        <v>71</v>
      </c>
      <c r="H259" s="21">
        <v>925</v>
      </c>
      <c r="I259" s="23">
        <v>1855.5509999999999</v>
      </c>
      <c r="J259" s="23">
        <v>1722.19</v>
      </c>
      <c r="K259" s="23">
        <v>1592.6410000000001</v>
      </c>
      <c r="L259" s="23">
        <v>1496.4580000000001</v>
      </c>
      <c r="M259" s="23">
        <v>1404.817</v>
      </c>
      <c r="N259" s="23">
        <v>1328.1020000000001</v>
      </c>
      <c r="O259" s="23">
        <v>1260.6130000000001</v>
      </c>
      <c r="P259" s="23">
        <v>1194.76</v>
      </c>
      <c r="Q259" s="23">
        <v>1129.942</v>
      </c>
      <c r="R259" s="23">
        <v>1068.675</v>
      </c>
      <c r="S259" s="23">
        <v>1012.356</v>
      </c>
      <c r="T259" s="23">
        <v>961.91099999999994</v>
      </c>
      <c r="U259" s="23">
        <v>914.64800000000002</v>
      </c>
      <c r="V259" s="23">
        <v>869.23199999999997</v>
      </c>
      <c r="W259" s="23">
        <v>824.60199999999998</v>
      </c>
      <c r="X259" s="23">
        <v>780.40200000000004</v>
      </c>
      <c r="Y259" s="23">
        <v>738.01199999999994</v>
      </c>
    </row>
    <row r="260" spans="2:25" x14ac:dyDescent="0.4">
      <c r="B260" s="31" t="s">
        <v>287</v>
      </c>
      <c r="C260" s="19">
        <v>243</v>
      </c>
      <c r="D260" s="19" t="s">
        <v>17</v>
      </c>
      <c r="E260" s="21" t="s">
        <v>19</v>
      </c>
      <c r="F260" s="21">
        <v>705</v>
      </c>
      <c r="G260" s="22" t="s">
        <v>71</v>
      </c>
      <c r="H260" s="21">
        <v>925</v>
      </c>
      <c r="I260" s="23">
        <v>406.54700000000003</v>
      </c>
      <c r="J260" s="23">
        <v>409.286</v>
      </c>
      <c r="K260" s="23">
        <v>391.7</v>
      </c>
      <c r="L260" s="23">
        <v>368.09100000000001</v>
      </c>
      <c r="M260" s="23">
        <v>354.87200000000001</v>
      </c>
      <c r="N260" s="23">
        <v>352.87200000000001</v>
      </c>
      <c r="O260" s="23">
        <v>357.42599999999999</v>
      </c>
      <c r="P260" s="23">
        <v>359.96600000000001</v>
      </c>
      <c r="Q260" s="23">
        <v>355.45800000000003</v>
      </c>
      <c r="R260" s="23">
        <v>345.61399999999998</v>
      </c>
      <c r="S260" s="23">
        <v>335.78899999999999</v>
      </c>
      <c r="T260" s="23">
        <v>330.73</v>
      </c>
      <c r="U260" s="23">
        <v>330.303</v>
      </c>
      <c r="V260" s="23">
        <v>331.02</v>
      </c>
      <c r="W260" s="23">
        <v>329.81099999999998</v>
      </c>
      <c r="X260" s="23">
        <v>325.346</v>
      </c>
      <c r="Y260" s="23">
        <v>319.452</v>
      </c>
    </row>
    <row r="261" spans="2:25" x14ac:dyDescent="0.4">
      <c r="B261" s="31" t="s">
        <v>288</v>
      </c>
      <c r="C261" s="19">
        <v>244</v>
      </c>
      <c r="D261" s="19" t="s">
        <v>17</v>
      </c>
      <c r="E261" s="21">
        <v>19</v>
      </c>
      <c r="F261" s="21">
        <v>724</v>
      </c>
      <c r="G261" s="22" t="s">
        <v>71</v>
      </c>
      <c r="H261" s="21">
        <v>925</v>
      </c>
      <c r="I261" s="23">
        <v>8970.5640000000003</v>
      </c>
      <c r="J261" s="23">
        <v>8599.1550000000007</v>
      </c>
      <c r="K261" s="23">
        <v>7862.4179999999997</v>
      </c>
      <c r="L261" s="23">
        <v>7361.4709999999995</v>
      </c>
      <c r="M261" s="23">
        <v>7138.5020000000004</v>
      </c>
      <c r="N261" s="23">
        <v>7086.585</v>
      </c>
      <c r="O261" s="23">
        <v>7093.8069999999998</v>
      </c>
      <c r="P261" s="23">
        <v>7017.01</v>
      </c>
      <c r="Q261" s="23">
        <v>6815.08</v>
      </c>
      <c r="R261" s="23">
        <v>6539.1790000000001</v>
      </c>
      <c r="S261" s="23">
        <v>6286.4030000000002</v>
      </c>
      <c r="T261" s="23">
        <v>6141.0519999999997</v>
      </c>
      <c r="U261" s="23">
        <v>6089.1229999999996</v>
      </c>
      <c r="V261" s="23">
        <v>6066.03</v>
      </c>
      <c r="W261" s="23">
        <v>6010.5879999999997</v>
      </c>
      <c r="X261" s="23">
        <v>5898.9260000000004</v>
      </c>
      <c r="Y261" s="23">
        <v>5755.0479999999998</v>
      </c>
    </row>
    <row r="262" spans="2:25" x14ac:dyDescent="0.4">
      <c r="B262" s="30" t="s">
        <v>289</v>
      </c>
      <c r="C262" s="19">
        <v>245</v>
      </c>
      <c r="D262" s="19" t="s">
        <v>17</v>
      </c>
      <c r="E262" s="21" t="s">
        <v>19</v>
      </c>
      <c r="F262" s="21">
        <v>926</v>
      </c>
      <c r="G262" s="22" t="s">
        <v>69</v>
      </c>
      <c r="H262" s="21">
        <v>917</v>
      </c>
      <c r="I262" s="23">
        <v>41160.877999999997</v>
      </c>
      <c r="J262" s="23">
        <v>40788.260999999999</v>
      </c>
      <c r="K262" s="23">
        <v>40430.612000000001</v>
      </c>
      <c r="L262" s="23">
        <v>39916.656000000003</v>
      </c>
      <c r="M262" s="23">
        <v>39301.292999999998</v>
      </c>
      <c r="N262" s="23">
        <v>38786.904999999999</v>
      </c>
      <c r="O262" s="23">
        <v>38439.123</v>
      </c>
      <c r="P262" s="23">
        <v>38238.521000000001</v>
      </c>
      <c r="Q262" s="23">
        <v>38077.033000000003</v>
      </c>
      <c r="R262" s="23">
        <v>37885.788</v>
      </c>
      <c r="S262" s="23">
        <v>37631.752999999997</v>
      </c>
      <c r="T262" s="23">
        <v>37317.743999999999</v>
      </c>
      <c r="U262" s="23">
        <v>37020.28</v>
      </c>
      <c r="V262" s="23">
        <v>36787.792000000001</v>
      </c>
      <c r="W262" s="23">
        <v>36620.595999999998</v>
      </c>
      <c r="X262" s="23">
        <v>36485.822999999997</v>
      </c>
      <c r="Y262" s="23">
        <v>36331.281999999999</v>
      </c>
    </row>
    <row r="263" spans="2:25" x14ac:dyDescent="0.4">
      <c r="B263" s="31" t="s">
        <v>290</v>
      </c>
      <c r="C263" s="19">
        <v>246</v>
      </c>
      <c r="D263" s="19" t="s">
        <v>17</v>
      </c>
      <c r="E263" s="21" t="s">
        <v>19</v>
      </c>
      <c r="F263" s="21">
        <v>40</v>
      </c>
      <c r="G263" s="22" t="s">
        <v>71</v>
      </c>
      <c r="H263" s="21">
        <v>926</v>
      </c>
      <c r="I263" s="23">
        <v>1750.39</v>
      </c>
      <c r="J263" s="23">
        <v>1762.8879999999999</v>
      </c>
      <c r="K263" s="23">
        <v>1784.704</v>
      </c>
      <c r="L263" s="23">
        <v>1782.0840000000001</v>
      </c>
      <c r="M263" s="23">
        <v>1737.8920000000001</v>
      </c>
      <c r="N263" s="23">
        <v>1687.2</v>
      </c>
      <c r="O263" s="23">
        <v>1657.0029999999999</v>
      </c>
      <c r="P263" s="23">
        <v>1655.9739999999999</v>
      </c>
      <c r="Q263" s="23">
        <v>1672.7439999999999</v>
      </c>
      <c r="R263" s="23">
        <v>1685.826</v>
      </c>
      <c r="S263" s="23">
        <v>1682.106</v>
      </c>
      <c r="T263" s="23">
        <v>1664.2159999999999</v>
      </c>
      <c r="U263" s="23">
        <v>1644.8679999999999</v>
      </c>
      <c r="V263" s="23">
        <v>1635.8150000000001</v>
      </c>
      <c r="W263" s="23">
        <v>1639.796</v>
      </c>
      <c r="X263" s="23">
        <v>1648.6890000000001</v>
      </c>
      <c r="Y263" s="23">
        <v>1653.251</v>
      </c>
    </row>
    <row r="264" spans="2:25" x14ac:dyDescent="0.4">
      <c r="B264" s="31" t="s">
        <v>291</v>
      </c>
      <c r="C264" s="19">
        <v>247</v>
      </c>
      <c r="D264" s="19" t="s">
        <v>17</v>
      </c>
      <c r="E264" s="21" t="s">
        <v>19</v>
      </c>
      <c r="F264" s="21">
        <v>56</v>
      </c>
      <c r="G264" s="22" t="s">
        <v>71</v>
      </c>
      <c r="H264" s="21">
        <v>926</v>
      </c>
      <c r="I264" s="23">
        <v>2614.9540000000002</v>
      </c>
      <c r="J264" s="23">
        <v>2627.9989999999998</v>
      </c>
      <c r="K264" s="23">
        <v>2587.4650000000001</v>
      </c>
      <c r="L264" s="23">
        <v>2534.9</v>
      </c>
      <c r="M264" s="23">
        <v>2512.346</v>
      </c>
      <c r="N264" s="23">
        <v>2509.1869999999999</v>
      </c>
      <c r="O264" s="23">
        <v>2517.9830000000002</v>
      </c>
      <c r="P264" s="23">
        <v>2525.3440000000001</v>
      </c>
      <c r="Q264" s="23">
        <v>2520.5970000000002</v>
      </c>
      <c r="R264" s="23">
        <v>2502.2130000000002</v>
      </c>
      <c r="S264" s="23">
        <v>2487.491</v>
      </c>
      <c r="T264" s="23">
        <v>2482.7530000000002</v>
      </c>
      <c r="U264" s="23">
        <v>2486.3760000000002</v>
      </c>
      <c r="V264" s="23">
        <v>2491.7649999999999</v>
      </c>
      <c r="W264" s="23">
        <v>2491.944</v>
      </c>
      <c r="X264" s="23">
        <v>2485.739</v>
      </c>
      <c r="Y264" s="23">
        <v>2476.518</v>
      </c>
    </row>
    <row r="265" spans="2:25" x14ac:dyDescent="0.4">
      <c r="B265" s="31" t="s">
        <v>292</v>
      </c>
      <c r="C265" s="19">
        <v>248</v>
      </c>
      <c r="D265" s="19" t="s">
        <v>17</v>
      </c>
      <c r="E265" s="21" t="s">
        <v>19</v>
      </c>
      <c r="F265" s="21">
        <v>250</v>
      </c>
      <c r="G265" s="22" t="s">
        <v>71</v>
      </c>
      <c r="H265" s="21">
        <v>926</v>
      </c>
      <c r="I265" s="23">
        <v>15410.950999999999</v>
      </c>
      <c r="J265" s="23">
        <v>15165.266</v>
      </c>
      <c r="K265" s="23">
        <v>14771.703</v>
      </c>
      <c r="L265" s="23">
        <v>14412.743</v>
      </c>
      <c r="M265" s="23">
        <v>14344.84</v>
      </c>
      <c r="N265" s="23">
        <v>14315.796</v>
      </c>
      <c r="O265" s="23">
        <v>14253.879000000001</v>
      </c>
      <c r="P265" s="23">
        <v>14095.744000000001</v>
      </c>
      <c r="Q265" s="23">
        <v>13856.135</v>
      </c>
      <c r="R265" s="23">
        <v>13616.467000000001</v>
      </c>
      <c r="S265" s="23">
        <v>13451.476000000001</v>
      </c>
      <c r="T265" s="23">
        <v>13357.585999999999</v>
      </c>
      <c r="U265" s="23">
        <v>13280.259</v>
      </c>
      <c r="V265" s="23">
        <v>13164.794</v>
      </c>
      <c r="W265" s="23">
        <v>13001.8</v>
      </c>
      <c r="X265" s="23">
        <v>12825.040999999999</v>
      </c>
      <c r="Y265" s="23">
        <v>12663.987999999999</v>
      </c>
    </row>
    <row r="266" spans="2:25" x14ac:dyDescent="0.4">
      <c r="B266" s="31" t="s">
        <v>293</v>
      </c>
      <c r="C266" s="19">
        <v>249</v>
      </c>
      <c r="D266" s="19" t="s">
        <v>17</v>
      </c>
      <c r="E266" s="21" t="s">
        <v>19</v>
      </c>
      <c r="F266" s="21">
        <v>276</v>
      </c>
      <c r="G266" s="22" t="s">
        <v>71</v>
      </c>
      <c r="H266" s="21">
        <v>926</v>
      </c>
      <c r="I266" s="23">
        <v>15811.52</v>
      </c>
      <c r="J266" s="23">
        <v>15717.058999999999</v>
      </c>
      <c r="K266" s="23">
        <v>15768.955</v>
      </c>
      <c r="L266" s="23">
        <v>15675.548000000001</v>
      </c>
      <c r="M266" s="23">
        <v>15221.26</v>
      </c>
      <c r="N266" s="23">
        <v>14855.705</v>
      </c>
      <c r="O266" s="23">
        <v>14653.575999999999</v>
      </c>
      <c r="P266" s="23">
        <v>14636.5</v>
      </c>
      <c r="Q266" s="23">
        <v>14700.031000000001</v>
      </c>
      <c r="R266" s="23">
        <v>14739.210999999999</v>
      </c>
      <c r="S266" s="23">
        <v>14665.040999999999</v>
      </c>
      <c r="T266" s="23">
        <v>14485.005999999999</v>
      </c>
      <c r="U266" s="23">
        <v>14311.986000000001</v>
      </c>
      <c r="V266" s="23">
        <v>14221.468999999999</v>
      </c>
      <c r="W266" s="23">
        <v>14216.677</v>
      </c>
      <c r="X266" s="23">
        <v>14246.691999999999</v>
      </c>
      <c r="Y266" s="23">
        <v>14248.678</v>
      </c>
    </row>
    <row r="267" spans="2:25" x14ac:dyDescent="0.4">
      <c r="B267" s="31" t="s">
        <v>294</v>
      </c>
      <c r="C267" s="19">
        <v>250</v>
      </c>
      <c r="D267" s="19" t="s">
        <v>17</v>
      </c>
      <c r="E267" s="21" t="s">
        <v>19</v>
      </c>
      <c r="F267" s="21">
        <v>442</v>
      </c>
      <c r="G267" s="22" t="s">
        <v>71</v>
      </c>
      <c r="H267" s="21">
        <v>926</v>
      </c>
      <c r="I267" s="23">
        <v>131.80699999999999</v>
      </c>
      <c r="J267" s="23">
        <v>138.251</v>
      </c>
      <c r="K267" s="23">
        <v>143.16499999999999</v>
      </c>
      <c r="L267" s="23">
        <v>146.23099999999999</v>
      </c>
      <c r="M267" s="23">
        <v>148.40899999999999</v>
      </c>
      <c r="N267" s="23">
        <v>150.88300000000001</v>
      </c>
      <c r="O267" s="23">
        <v>154.72</v>
      </c>
      <c r="P267" s="23">
        <v>159.316</v>
      </c>
      <c r="Q267" s="23">
        <v>164.203</v>
      </c>
      <c r="R267" s="23">
        <v>168.774</v>
      </c>
      <c r="S267" s="23">
        <v>172.74700000000001</v>
      </c>
      <c r="T267" s="23">
        <v>176.417</v>
      </c>
      <c r="U267" s="23">
        <v>180.28399999999999</v>
      </c>
      <c r="V267" s="23">
        <v>184.50200000000001</v>
      </c>
      <c r="W267" s="23">
        <v>188.97399999999999</v>
      </c>
      <c r="X267" s="23">
        <v>193.40899999999999</v>
      </c>
      <c r="Y267" s="23">
        <v>197.554</v>
      </c>
    </row>
    <row r="268" spans="2:25" x14ac:dyDescent="0.4">
      <c r="B268" s="31" t="s">
        <v>295</v>
      </c>
      <c r="C268" s="19">
        <v>251</v>
      </c>
      <c r="D268" s="19" t="s">
        <v>17</v>
      </c>
      <c r="E268" s="21" t="s">
        <v>19</v>
      </c>
      <c r="F268" s="21">
        <v>528</v>
      </c>
      <c r="G268" s="22" t="s">
        <v>71</v>
      </c>
      <c r="H268" s="21">
        <v>926</v>
      </c>
      <c r="I268" s="23">
        <v>3706.4549999999999</v>
      </c>
      <c r="J268" s="23">
        <v>3580.88</v>
      </c>
      <c r="K268" s="23">
        <v>3530.0740000000001</v>
      </c>
      <c r="L268" s="23">
        <v>3508.4250000000002</v>
      </c>
      <c r="M268" s="23">
        <v>3493.1979999999999</v>
      </c>
      <c r="N268" s="23">
        <v>3431.0940000000001</v>
      </c>
      <c r="O268" s="23">
        <v>3348.808</v>
      </c>
      <c r="P268" s="23">
        <v>3274.8380000000002</v>
      </c>
      <c r="Q268" s="23">
        <v>3227.16</v>
      </c>
      <c r="R268" s="23">
        <v>3201.4650000000001</v>
      </c>
      <c r="S268" s="23">
        <v>3180.87</v>
      </c>
      <c r="T268" s="23">
        <v>3149.0479999999998</v>
      </c>
      <c r="U268" s="23">
        <v>3101.12</v>
      </c>
      <c r="V268" s="23">
        <v>3050.393</v>
      </c>
      <c r="W268" s="23">
        <v>3009.7429999999999</v>
      </c>
      <c r="X268" s="23">
        <v>2980.36</v>
      </c>
      <c r="Y268" s="23">
        <v>2956.6489999999999</v>
      </c>
    </row>
    <row r="269" spans="2:25" x14ac:dyDescent="0.4">
      <c r="B269" s="31" t="s">
        <v>296</v>
      </c>
      <c r="C269" s="19">
        <v>252</v>
      </c>
      <c r="D269" s="19" t="s">
        <v>17</v>
      </c>
      <c r="E269" s="21" t="s">
        <v>19</v>
      </c>
      <c r="F269" s="21">
        <v>756</v>
      </c>
      <c r="G269" s="22" t="s">
        <v>71</v>
      </c>
      <c r="H269" s="21">
        <v>926</v>
      </c>
      <c r="I269" s="23">
        <v>1719.8119999999999</v>
      </c>
      <c r="J269" s="23">
        <v>1780.105</v>
      </c>
      <c r="K269" s="23">
        <v>1827.7819999999999</v>
      </c>
      <c r="L269" s="23">
        <v>1838.8489999999999</v>
      </c>
      <c r="M269" s="23">
        <v>1825.354</v>
      </c>
      <c r="N269" s="23">
        <v>1818.912</v>
      </c>
      <c r="O269" s="23">
        <v>1834.886</v>
      </c>
      <c r="P269" s="23">
        <v>1872.183</v>
      </c>
      <c r="Q269" s="23">
        <v>1916.8589999999999</v>
      </c>
      <c r="R269" s="23">
        <v>1951.7180000000001</v>
      </c>
      <c r="S269" s="23">
        <v>1971.2090000000001</v>
      </c>
      <c r="T269" s="23">
        <v>1981.489</v>
      </c>
      <c r="U269" s="23">
        <v>1993.9829999999999</v>
      </c>
      <c r="V269" s="23">
        <v>2017.527</v>
      </c>
      <c r="W269" s="23">
        <v>2049.846</v>
      </c>
      <c r="X269" s="23">
        <v>2083.6</v>
      </c>
      <c r="Y269" s="23">
        <v>2111.7919999999999</v>
      </c>
    </row>
    <row r="270" spans="2:25" x14ac:dyDescent="0.4">
      <c r="B270" s="28" t="s">
        <v>60</v>
      </c>
      <c r="C270" s="19">
        <v>253</v>
      </c>
      <c r="D270" s="19" t="s">
        <v>17</v>
      </c>
      <c r="E270" s="21" t="s">
        <v>19</v>
      </c>
      <c r="F270" s="21">
        <v>918</v>
      </c>
      <c r="G270" s="22" t="s">
        <v>252</v>
      </c>
      <c r="H270" s="21">
        <v>1829</v>
      </c>
      <c r="I270" s="23">
        <v>90024.841</v>
      </c>
      <c r="J270" s="23">
        <v>89973.557400000005</v>
      </c>
      <c r="K270" s="23">
        <v>89962.352599999998</v>
      </c>
      <c r="L270" s="23">
        <v>91021.954500000007</v>
      </c>
      <c r="M270" s="23">
        <v>92277.4948</v>
      </c>
      <c r="N270" s="23">
        <v>92823.218299999993</v>
      </c>
      <c r="O270" s="23">
        <v>93031.818799999994</v>
      </c>
      <c r="P270" s="23">
        <v>93389.681700000001</v>
      </c>
      <c r="Q270" s="23">
        <v>94059.462100000004</v>
      </c>
      <c r="R270" s="23">
        <v>95028.278200000001</v>
      </c>
      <c r="S270" s="23">
        <v>96074.920299999998</v>
      </c>
      <c r="T270" s="23">
        <v>96943.979300000006</v>
      </c>
      <c r="U270" s="23">
        <v>97595.502800000002</v>
      </c>
      <c r="V270" s="23">
        <v>98144.257400000002</v>
      </c>
      <c r="W270" s="23">
        <v>98800.784299999999</v>
      </c>
      <c r="X270" s="23">
        <v>99751.930600000007</v>
      </c>
      <c r="Y270" s="23">
        <v>100727.0508</v>
      </c>
    </row>
    <row r="271" spans="2:25" x14ac:dyDescent="0.4">
      <c r="B271" s="29" t="s">
        <v>297</v>
      </c>
      <c r="C271" s="19">
        <v>254</v>
      </c>
      <c r="D271" s="19" t="s">
        <v>17</v>
      </c>
      <c r="E271" s="21" t="s">
        <v>19</v>
      </c>
      <c r="F271" s="21">
        <v>124</v>
      </c>
      <c r="G271" s="22" t="s">
        <v>71</v>
      </c>
      <c r="H271" s="21">
        <v>918</v>
      </c>
      <c r="I271" s="23">
        <v>7942.241</v>
      </c>
      <c r="J271" s="23">
        <v>8140.7969999999996</v>
      </c>
      <c r="K271" s="23">
        <v>8238.0519999999997</v>
      </c>
      <c r="L271" s="23">
        <v>8340.0679999999993</v>
      </c>
      <c r="M271" s="23">
        <v>8434.4380000000001</v>
      </c>
      <c r="N271" s="23">
        <v>8581.9619999999995</v>
      </c>
      <c r="O271" s="23">
        <v>8787.3050000000003</v>
      </c>
      <c r="P271" s="23">
        <v>9026.6959999999999</v>
      </c>
      <c r="Q271" s="23">
        <v>9271.1260000000002</v>
      </c>
      <c r="R271" s="23">
        <v>9499.2139999999999</v>
      </c>
      <c r="S271" s="23">
        <v>9704.2250000000004</v>
      </c>
      <c r="T271" s="23">
        <v>9915.6630000000005</v>
      </c>
      <c r="U271" s="23">
        <v>10145.414000000001</v>
      </c>
      <c r="V271" s="23">
        <v>10388.749</v>
      </c>
      <c r="W271" s="23">
        <v>10642.017</v>
      </c>
      <c r="X271" s="23">
        <v>10896.571</v>
      </c>
      <c r="Y271" s="23">
        <v>11136.742</v>
      </c>
    </row>
    <row r="272" spans="2:25" x14ac:dyDescent="0.4">
      <c r="B272" s="29" t="s">
        <v>298</v>
      </c>
      <c r="C272" s="19">
        <v>255</v>
      </c>
      <c r="D272" s="19" t="s">
        <v>17</v>
      </c>
      <c r="E272" s="21" t="s">
        <v>19</v>
      </c>
      <c r="F272" s="21">
        <v>840</v>
      </c>
      <c r="G272" s="22" t="s">
        <v>71</v>
      </c>
      <c r="H272" s="21">
        <v>918</v>
      </c>
      <c r="I272" s="23">
        <v>82053.879000000001</v>
      </c>
      <c r="J272" s="23">
        <v>81816.914999999994</v>
      </c>
      <c r="K272" s="23">
        <v>81773.808000000005</v>
      </c>
      <c r="L272" s="23">
        <v>82805.221999999994</v>
      </c>
      <c r="M272" s="23">
        <v>84050.717999999993</v>
      </c>
      <c r="N272" s="23">
        <v>84537.554000000004</v>
      </c>
      <c r="O272" s="23">
        <v>84556.99</v>
      </c>
      <c r="P272" s="23">
        <v>84698.453999999998</v>
      </c>
      <c r="Q272" s="23">
        <v>85202.93</v>
      </c>
      <c r="R272" s="23">
        <v>86021.918000000005</v>
      </c>
      <c r="S272" s="23">
        <v>86923.021999999997</v>
      </c>
      <c r="T272" s="23">
        <v>87608.629000000001</v>
      </c>
      <c r="U272" s="23">
        <v>88024.312000000005</v>
      </c>
      <c r="V272" s="23">
        <v>88387.286999999997</v>
      </c>
      <c r="W272" s="23">
        <v>88872.274999999994</v>
      </c>
      <c r="X272" s="23">
        <v>89547.688999999998</v>
      </c>
      <c r="Y272" s="23">
        <v>90283.546000000002</v>
      </c>
    </row>
  </sheetData>
  <mergeCells count="2">
    <mergeCell ref="F16:F17"/>
    <mergeCell ref="H16:H17"/>
  </mergeCells>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80666-B76F-4903-952F-9426D8F71B35}">
  <dimension ref="B1:Y272"/>
  <sheetViews>
    <sheetView topLeftCell="A9" workbookViewId="0">
      <selection activeCell="D14" sqref="D14"/>
    </sheetView>
  </sheetViews>
  <sheetFormatPr defaultColWidth="9" defaultRowHeight="18.75" x14ac:dyDescent="0.4"/>
  <cols>
    <col min="1" max="1" width="9" style="4"/>
    <col min="2" max="2" width="44.625" style="4" customWidth="1"/>
    <col min="3" max="3" width="5.625" style="4" customWidth="1"/>
    <col min="4" max="4" width="9.75" style="4" customWidth="1"/>
    <col min="5" max="5" width="5" style="4" bestFit="1" customWidth="1"/>
    <col min="6" max="6" width="7.375" style="4" customWidth="1"/>
    <col min="7" max="7" width="14.875" style="4" customWidth="1"/>
    <col min="8" max="8" width="7.375" style="4" customWidth="1"/>
    <col min="9" max="25" width="10.375" style="4" customWidth="1"/>
    <col min="26" max="257" width="9" style="4"/>
    <col min="258" max="258" width="4.75" style="4" bestFit="1" customWidth="1"/>
    <col min="259" max="259" width="9" style="4" bestFit="1"/>
    <col min="260" max="260" width="46.375" style="4" customWidth="1"/>
    <col min="261" max="261" width="5" style="4" bestFit="1" customWidth="1"/>
    <col min="262" max="262" width="7.375" style="4" customWidth="1"/>
    <col min="263" max="263" width="14.875" style="4" customWidth="1"/>
    <col min="264" max="264" width="7.375" style="4" customWidth="1"/>
    <col min="265" max="281" width="10.375" style="4" customWidth="1"/>
    <col min="282" max="513" width="9" style="4"/>
    <col min="514" max="514" width="4.75" style="4" bestFit="1" customWidth="1"/>
    <col min="515" max="515" width="9" style="4" bestFit="1"/>
    <col min="516" max="516" width="46.375" style="4" customWidth="1"/>
    <col min="517" max="517" width="5" style="4" bestFit="1" customWidth="1"/>
    <col min="518" max="518" width="7.375" style="4" customWidth="1"/>
    <col min="519" max="519" width="14.875" style="4" customWidth="1"/>
    <col min="520" max="520" width="7.375" style="4" customWidth="1"/>
    <col min="521" max="537" width="10.375" style="4" customWidth="1"/>
    <col min="538" max="769" width="9" style="4"/>
    <col min="770" max="770" width="4.75" style="4" bestFit="1" customWidth="1"/>
    <col min="771" max="771" width="9" style="4" bestFit="1"/>
    <col min="772" max="772" width="46.375" style="4" customWidth="1"/>
    <col min="773" max="773" width="5" style="4" bestFit="1" customWidth="1"/>
    <col min="774" max="774" width="7.375" style="4" customWidth="1"/>
    <col min="775" max="775" width="14.875" style="4" customWidth="1"/>
    <col min="776" max="776" width="7.375" style="4" customWidth="1"/>
    <col min="777" max="793" width="10.375" style="4" customWidth="1"/>
    <col min="794" max="1025" width="9" style="4"/>
    <col min="1026" max="1026" width="4.75" style="4" bestFit="1" customWidth="1"/>
    <col min="1027" max="1027" width="9" style="4" bestFit="1"/>
    <col min="1028" max="1028" width="46.375" style="4" customWidth="1"/>
    <col min="1029" max="1029" width="5" style="4" bestFit="1" customWidth="1"/>
    <col min="1030" max="1030" width="7.375" style="4" customWidth="1"/>
    <col min="1031" max="1031" width="14.875" style="4" customWidth="1"/>
    <col min="1032" max="1032" width="7.375" style="4" customWidth="1"/>
    <col min="1033" max="1049" width="10.375" style="4" customWidth="1"/>
    <col min="1050" max="1281" width="9" style="4"/>
    <col min="1282" max="1282" width="4.75" style="4" bestFit="1" customWidth="1"/>
    <col min="1283" max="1283" width="9" style="4" bestFit="1"/>
    <col min="1284" max="1284" width="46.375" style="4" customWidth="1"/>
    <col min="1285" max="1285" width="5" style="4" bestFit="1" customWidth="1"/>
    <col min="1286" max="1286" width="7.375" style="4" customWidth="1"/>
    <col min="1287" max="1287" width="14.875" style="4" customWidth="1"/>
    <col min="1288" max="1288" width="7.375" style="4" customWidth="1"/>
    <col min="1289" max="1305" width="10.375" style="4" customWidth="1"/>
    <col min="1306" max="1537" width="9" style="4"/>
    <col min="1538" max="1538" width="4.75" style="4" bestFit="1" customWidth="1"/>
    <col min="1539" max="1539" width="9" style="4" bestFit="1"/>
    <col min="1540" max="1540" width="46.375" style="4" customWidth="1"/>
    <col min="1541" max="1541" width="5" style="4" bestFit="1" customWidth="1"/>
    <col min="1542" max="1542" width="7.375" style="4" customWidth="1"/>
    <col min="1543" max="1543" width="14.875" style="4" customWidth="1"/>
    <col min="1544" max="1544" width="7.375" style="4" customWidth="1"/>
    <col min="1545" max="1561" width="10.375" style="4" customWidth="1"/>
    <col min="1562" max="1793" width="9" style="4"/>
    <col min="1794" max="1794" width="4.75" style="4" bestFit="1" customWidth="1"/>
    <col min="1795" max="1795" width="9" style="4" bestFit="1"/>
    <col min="1796" max="1796" width="46.375" style="4" customWidth="1"/>
    <col min="1797" max="1797" width="5" style="4" bestFit="1" customWidth="1"/>
    <col min="1798" max="1798" width="7.375" style="4" customWidth="1"/>
    <col min="1799" max="1799" width="14.875" style="4" customWidth="1"/>
    <col min="1800" max="1800" width="7.375" style="4" customWidth="1"/>
    <col min="1801" max="1817" width="10.375" style="4" customWidth="1"/>
    <col min="1818" max="2049" width="9" style="4"/>
    <col min="2050" max="2050" width="4.75" style="4" bestFit="1" customWidth="1"/>
    <col min="2051" max="2051" width="9" style="4" bestFit="1"/>
    <col min="2052" max="2052" width="46.375" style="4" customWidth="1"/>
    <col min="2053" max="2053" width="5" style="4" bestFit="1" customWidth="1"/>
    <col min="2054" max="2054" width="7.375" style="4" customWidth="1"/>
    <col min="2055" max="2055" width="14.875" style="4" customWidth="1"/>
    <col min="2056" max="2056" width="7.375" style="4" customWidth="1"/>
    <col min="2057" max="2073" width="10.375" style="4" customWidth="1"/>
    <col min="2074" max="2305" width="9" style="4"/>
    <col min="2306" max="2306" width="4.75" style="4" bestFit="1" customWidth="1"/>
    <col min="2307" max="2307" width="9" style="4" bestFit="1"/>
    <col min="2308" max="2308" width="46.375" style="4" customWidth="1"/>
    <col min="2309" max="2309" width="5" style="4" bestFit="1" customWidth="1"/>
    <col min="2310" max="2310" width="7.375" style="4" customWidth="1"/>
    <col min="2311" max="2311" width="14.875" style="4" customWidth="1"/>
    <col min="2312" max="2312" width="7.375" style="4" customWidth="1"/>
    <col min="2313" max="2329" width="10.375" style="4" customWidth="1"/>
    <col min="2330" max="2561" width="9" style="4"/>
    <col min="2562" max="2562" width="4.75" style="4" bestFit="1" customWidth="1"/>
    <col min="2563" max="2563" width="9" style="4" bestFit="1"/>
    <col min="2564" max="2564" width="46.375" style="4" customWidth="1"/>
    <col min="2565" max="2565" width="5" style="4" bestFit="1" customWidth="1"/>
    <col min="2566" max="2566" width="7.375" style="4" customWidth="1"/>
    <col min="2567" max="2567" width="14.875" style="4" customWidth="1"/>
    <col min="2568" max="2568" width="7.375" style="4" customWidth="1"/>
    <col min="2569" max="2585" width="10.375" style="4" customWidth="1"/>
    <col min="2586" max="2817" width="9" style="4"/>
    <col min="2818" max="2818" width="4.75" style="4" bestFit="1" customWidth="1"/>
    <col min="2819" max="2819" width="9" style="4" bestFit="1"/>
    <col min="2820" max="2820" width="46.375" style="4" customWidth="1"/>
    <col min="2821" max="2821" width="5" style="4" bestFit="1" customWidth="1"/>
    <col min="2822" max="2822" width="7.375" style="4" customWidth="1"/>
    <col min="2823" max="2823" width="14.875" style="4" customWidth="1"/>
    <col min="2824" max="2824" width="7.375" style="4" customWidth="1"/>
    <col min="2825" max="2841" width="10.375" style="4" customWidth="1"/>
    <col min="2842" max="3073" width="9" style="4"/>
    <col min="3074" max="3074" width="4.75" style="4" bestFit="1" customWidth="1"/>
    <col min="3075" max="3075" width="9" style="4" bestFit="1"/>
    <col min="3076" max="3076" width="46.375" style="4" customWidth="1"/>
    <col min="3077" max="3077" width="5" style="4" bestFit="1" customWidth="1"/>
    <col min="3078" max="3078" width="7.375" style="4" customWidth="1"/>
    <col min="3079" max="3079" width="14.875" style="4" customWidth="1"/>
    <col min="3080" max="3080" width="7.375" style="4" customWidth="1"/>
    <col min="3081" max="3097" width="10.375" style="4" customWidth="1"/>
    <col min="3098" max="3329" width="9" style="4"/>
    <col min="3330" max="3330" width="4.75" style="4" bestFit="1" customWidth="1"/>
    <col min="3331" max="3331" width="9" style="4" bestFit="1"/>
    <col min="3332" max="3332" width="46.375" style="4" customWidth="1"/>
    <col min="3333" max="3333" width="5" style="4" bestFit="1" customWidth="1"/>
    <col min="3334" max="3334" width="7.375" style="4" customWidth="1"/>
    <col min="3335" max="3335" width="14.875" style="4" customWidth="1"/>
    <col min="3336" max="3336" width="7.375" style="4" customWidth="1"/>
    <col min="3337" max="3353" width="10.375" style="4" customWidth="1"/>
    <col min="3354" max="3585" width="9" style="4"/>
    <col min="3586" max="3586" width="4.75" style="4" bestFit="1" customWidth="1"/>
    <col min="3587" max="3587" width="9" style="4" bestFit="1"/>
    <col min="3588" max="3588" width="46.375" style="4" customWidth="1"/>
    <col min="3589" max="3589" width="5" style="4" bestFit="1" customWidth="1"/>
    <col min="3590" max="3590" width="7.375" style="4" customWidth="1"/>
    <col min="3591" max="3591" width="14.875" style="4" customWidth="1"/>
    <col min="3592" max="3592" width="7.375" style="4" customWidth="1"/>
    <col min="3593" max="3609" width="10.375" style="4" customWidth="1"/>
    <col min="3610" max="3841" width="9" style="4"/>
    <col min="3842" max="3842" width="4.75" style="4" bestFit="1" customWidth="1"/>
    <col min="3843" max="3843" width="9" style="4" bestFit="1"/>
    <col min="3844" max="3844" width="46.375" style="4" customWidth="1"/>
    <col min="3845" max="3845" width="5" style="4" bestFit="1" customWidth="1"/>
    <col min="3846" max="3846" width="7.375" style="4" customWidth="1"/>
    <col min="3847" max="3847" width="14.875" style="4" customWidth="1"/>
    <col min="3848" max="3848" width="7.375" style="4" customWidth="1"/>
    <col min="3849" max="3865" width="10.375" style="4" customWidth="1"/>
    <col min="3866" max="4097" width="9" style="4"/>
    <col min="4098" max="4098" width="4.75" style="4" bestFit="1" customWidth="1"/>
    <col min="4099" max="4099" width="9" style="4" bestFit="1"/>
    <col min="4100" max="4100" width="46.375" style="4" customWidth="1"/>
    <col min="4101" max="4101" width="5" style="4" bestFit="1" customWidth="1"/>
    <col min="4102" max="4102" width="7.375" style="4" customWidth="1"/>
    <col min="4103" max="4103" width="14.875" style="4" customWidth="1"/>
    <col min="4104" max="4104" width="7.375" style="4" customWidth="1"/>
    <col min="4105" max="4121" width="10.375" style="4" customWidth="1"/>
    <col min="4122" max="4353" width="9" style="4"/>
    <col min="4354" max="4354" width="4.75" style="4" bestFit="1" customWidth="1"/>
    <col min="4355" max="4355" width="9" style="4" bestFit="1"/>
    <col min="4356" max="4356" width="46.375" style="4" customWidth="1"/>
    <col min="4357" max="4357" width="5" style="4" bestFit="1" customWidth="1"/>
    <col min="4358" max="4358" width="7.375" style="4" customWidth="1"/>
    <col min="4359" max="4359" width="14.875" style="4" customWidth="1"/>
    <col min="4360" max="4360" width="7.375" style="4" customWidth="1"/>
    <col min="4361" max="4377" width="10.375" style="4" customWidth="1"/>
    <col min="4378" max="4609" width="9" style="4"/>
    <col min="4610" max="4610" width="4.75" style="4" bestFit="1" customWidth="1"/>
    <col min="4611" max="4611" width="9" style="4" bestFit="1"/>
    <col min="4612" max="4612" width="46.375" style="4" customWidth="1"/>
    <col min="4613" max="4613" width="5" style="4" bestFit="1" customWidth="1"/>
    <col min="4614" max="4614" width="7.375" style="4" customWidth="1"/>
    <col min="4615" max="4615" width="14.875" style="4" customWidth="1"/>
    <col min="4616" max="4616" width="7.375" style="4" customWidth="1"/>
    <col min="4617" max="4633" width="10.375" style="4" customWidth="1"/>
    <col min="4634" max="4865" width="9" style="4"/>
    <col min="4866" max="4866" width="4.75" style="4" bestFit="1" customWidth="1"/>
    <col min="4867" max="4867" width="9" style="4" bestFit="1"/>
    <col min="4868" max="4868" width="46.375" style="4" customWidth="1"/>
    <col min="4869" max="4869" width="5" style="4" bestFit="1" customWidth="1"/>
    <col min="4870" max="4870" width="7.375" style="4" customWidth="1"/>
    <col min="4871" max="4871" width="14.875" style="4" customWidth="1"/>
    <col min="4872" max="4872" width="7.375" style="4" customWidth="1"/>
    <col min="4873" max="4889" width="10.375" style="4" customWidth="1"/>
    <col min="4890" max="5121" width="9" style="4"/>
    <col min="5122" max="5122" width="4.75" style="4" bestFit="1" customWidth="1"/>
    <col min="5123" max="5123" width="9" style="4" bestFit="1"/>
    <col min="5124" max="5124" width="46.375" style="4" customWidth="1"/>
    <col min="5125" max="5125" width="5" style="4" bestFit="1" customWidth="1"/>
    <col min="5126" max="5126" width="7.375" style="4" customWidth="1"/>
    <col min="5127" max="5127" width="14.875" style="4" customWidth="1"/>
    <col min="5128" max="5128" width="7.375" style="4" customWidth="1"/>
    <col min="5129" max="5145" width="10.375" style="4" customWidth="1"/>
    <col min="5146" max="5377" width="9" style="4"/>
    <col min="5378" max="5378" width="4.75" style="4" bestFit="1" customWidth="1"/>
    <col min="5379" max="5379" width="9" style="4" bestFit="1"/>
    <col min="5380" max="5380" width="46.375" style="4" customWidth="1"/>
    <col min="5381" max="5381" width="5" style="4" bestFit="1" customWidth="1"/>
    <col min="5382" max="5382" width="7.375" style="4" customWidth="1"/>
    <col min="5383" max="5383" width="14.875" style="4" customWidth="1"/>
    <col min="5384" max="5384" width="7.375" style="4" customWidth="1"/>
    <col min="5385" max="5401" width="10.375" style="4" customWidth="1"/>
    <col min="5402" max="5633" width="9" style="4"/>
    <col min="5634" max="5634" width="4.75" style="4" bestFit="1" customWidth="1"/>
    <col min="5635" max="5635" width="9" style="4" bestFit="1"/>
    <col min="5636" max="5636" width="46.375" style="4" customWidth="1"/>
    <col min="5637" max="5637" width="5" style="4" bestFit="1" customWidth="1"/>
    <col min="5638" max="5638" width="7.375" style="4" customWidth="1"/>
    <col min="5639" max="5639" width="14.875" style="4" customWidth="1"/>
    <col min="5640" max="5640" width="7.375" style="4" customWidth="1"/>
    <col min="5641" max="5657" width="10.375" style="4" customWidth="1"/>
    <col min="5658" max="5889" width="9" style="4"/>
    <col min="5890" max="5890" width="4.75" style="4" bestFit="1" customWidth="1"/>
    <col min="5891" max="5891" width="9" style="4" bestFit="1"/>
    <col min="5892" max="5892" width="46.375" style="4" customWidth="1"/>
    <col min="5893" max="5893" width="5" style="4" bestFit="1" customWidth="1"/>
    <col min="5894" max="5894" width="7.375" style="4" customWidth="1"/>
    <col min="5895" max="5895" width="14.875" style="4" customWidth="1"/>
    <col min="5896" max="5896" width="7.375" style="4" customWidth="1"/>
    <col min="5897" max="5913" width="10.375" style="4" customWidth="1"/>
    <col min="5914" max="6145" width="9" style="4"/>
    <col min="6146" max="6146" width="4.75" style="4" bestFit="1" customWidth="1"/>
    <col min="6147" max="6147" width="9" style="4" bestFit="1"/>
    <col min="6148" max="6148" width="46.375" style="4" customWidth="1"/>
    <col min="6149" max="6149" width="5" style="4" bestFit="1" customWidth="1"/>
    <col min="6150" max="6150" width="7.375" style="4" customWidth="1"/>
    <col min="6151" max="6151" width="14.875" style="4" customWidth="1"/>
    <col min="6152" max="6152" width="7.375" style="4" customWidth="1"/>
    <col min="6153" max="6169" width="10.375" style="4" customWidth="1"/>
    <col min="6170" max="6401" width="9" style="4"/>
    <col min="6402" max="6402" width="4.75" style="4" bestFit="1" customWidth="1"/>
    <col min="6403" max="6403" width="9" style="4" bestFit="1"/>
    <col min="6404" max="6404" width="46.375" style="4" customWidth="1"/>
    <col min="6405" max="6405" width="5" style="4" bestFit="1" customWidth="1"/>
    <col min="6406" max="6406" width="7.375" style="4" customWidth="1"/>
    <col min="6407" max="6407" width="14.875" style="4" customWidth="1"/>
    <col min="6408" max="6408" width="7.375" style="4" customWidth="1"/>
    <col min="6409" max="6425" width="10.375" style="4" customWidth="1"/>
    <col min="6426" max="6657" width="9" style="4"/>
    <col min="6658" max="6658" width="4.75" style="4" bestFit="1" customWidth="1"/>
    <col min="6659" max="6659" width="9" style="4" bestFit="1"/>
    <col min="6660" max="6660" width="46.375" style="4" customWidth="1"/>
    <col min="6661" max="6661" width="5" style="4" bestFit="1" customWidth="1"/>
    <col min="6662" max="6662" width="7.375" style="4" customWidth="1"/>
    <col min="6663" max="6663" width="14.875" style="4" customWidth="1"/>
    <col min="6664" max="6664" width="7.375" style="4" customWidth="1"/>
    <col min="6665" max="6681" width="10.375" style="4" customWidth="1"/>
    <col min="6682" max="6913" width="9" style="4"/>
    <col min="6914" max="6914" width="4.75" style="4" bestFit="1" customWidth="1"/>
    <col min="6915" max="6915" width="9" style="4" bestFit="1"/>
    <col min="6916" max="6916" width="46.375" style="4" customWidth="1"/>
    <col min="6917" max="6917" width="5" style="4" bestFit="1" customWidth="1"/>
    <col min="6918" max="6918" width="7.375" style="4" customWidth="1"/>
    <col min="6919" max="6919" width="14.875" style="4" customWidth="1"/>
    <col min="6920" max="6920" width="7.375" style="4" customWidth="1"/>
    <col min="6921" max="6937" width="10.375" style="4" customWidth="1"/>
    <col min="6938" max="7169" width="9" style="4"/>
    <col min="7170" max="7170" width="4.75" style="4" bestFit="1" customWidth="1"/>
    <col min="7171" max="7171" width="9" style="4" bestFit="1"/>
    <col min="7172" max="7172" width="46.375" style="4" customWidth="1"/>
    <col min="7173" max="7173" width="5" style="4" bestFit="1" customWidth="1"/>
    <col min="7174" max="7174" width="7.375" style="4" customWidth="1"/>
    <col min="7175" max="7175" width="14.875" style="4" customWidth="1"/>
    <col min="7176" max="7176" width="7.375" style="4" customWidth="1"/>
    <col min="7177" max="7193" width="10.375" style="4" customWidth="1"/>
    <col min="7194" max="7425" width="9" style="4"/>
    <col min="7426" max="7426" width="4.75" style="4" bestFit="1" customWidth="1"/>
    <col min="7427" max="7427" width="9" style="4" bestFit="1"/>
    <col min="7428" max="7428" width="46.375" style="4" customWidth="1"/>
    <col min="7429" max="7429" width="5" style="4" bestFit="1" customWidth="1"/>
    <col min="7430" max="7430" width="7.375" style="4" customWidth="1"/>
    <col min="7431" max="7431" width="14.875" style="4" customWidth="1"/>
    <col min="7432" max="7432" width="7.375" style="4" customWidth="1"/>
    <col min="7433" max="7449" width="10.375" style="4" customWidth="1"/>
    <col min="7450" max="7681" width="9" style="4"/>
    <col min="7682" max="7682" width="4.75" style="4" bestFit="1" customWidth="1"/>
    <col min="7683" max="7683" width="9" style="4" bestFit="1"/>
    <col min="7684" max="7684" width="46.375" style="4" customWidth="1"/>
    <col min="7685" max="7685" width="5" style="4" bestFit="1" customWidth="1"/>
    <col min="7686" max="7686" width="7.375" style="4" customWidth="1"/>
    <col min="7687" max="7687" width="14.875" style="4" customWidth="1"/>
    <col min="7688" max="7688" width="7.375" style="4" customWidth="1"/>
    <col min="7689" max="7705" width="10.375" style="4" customWidth="1"/>
    <col min="7706" max="7937" width="9" style="4"/>
    <col min="7938" max="7938" width="4.75" style="4" bestFit="1" customWidth="1"/>
    <col min="7939" max="7939" width="9" style="4" bestFit="1"/>
    <col min="7940" max="7940" width="46.375" style="4" customWidth="1"/>
    <col min="7941" max="7941" width="5" style="4" bestFit="1" customWidth="1"/>
    <col min="7942" max="7942" width="7.375" style="4" customWidth="1"/>
    <col min="7943" max="7943" width="14.875" style="4" customWidth="1"/>
    <col min="7944" max="7944" width="7.375" style="4" customWidth="1"/>
    <col min="7945" max="7961" width="10.375" style="4" customWidth="1"/>
    <col min="7962" max="8193" width="9" style="4"/>
    <col min="8194" max="8194" width="4.75" style="4" bestFit="1" customWidth="1"/>
    <col min="8195" max="8195" width="9" style="4" bestFit="1"/>
    <col min="8196" max="8196" width="46.375" style="4" customWidth="1"/>
    <col min="8197" max="8197" width="5" style="4" bestFit="1" customWidth="1"/>
    <col min="8198" max="8198" width="7.375" style="4" customWidth="1"/>
    <col min="8199" max="8199" width="14.875" style="4" customWidth="1"/>
    <col min="8200" max="8200" width="7.375" style="4" customWidth="1"/>
    <col min="8201" max="8217" width="10.375" style="4" customWidth="1"/>
    <col min="8218" max="8449" width="9" style="4"/>
    <col min="8450" max="8450" width="4.75" style="4" bestFit="1" customWidth="1"/>
    <col min="8451" max="8451" width="9" style="4" bestFit="1"/>
    <col min="8452" max="8452" width="46.375" style="4" customWidth="1"/>
    <col min="8453" max="8453" width="5" style="4" bestFit="1" customWidth="1"/>
    <col min="8454" max="8454" width="7.375" style="4" customWidth="1"/>
    <col min="8455" max="8455" width="14.875" style="4" customWidth="1"/>
    <col min="8456" max="8456" width="7.375" style="4" customWidth="1"/>
    <col min="8457" max="8473" width="10.375" style="4" customWidth="1"/>
    <col min="8474" max="8705" width="9" style="4"/>
    <col min="8706" max="8706" width="4.75" style="4" bestFit="1" customWidth="1"/>
    <col min="8707" max="8707" width="9" style="4" bestFit="1"/>
    <col min="8708" max="8708" width="46.375" style="4" customWidth="1"/>
    <col min="8709" max="8709" width="5" style="4" bestFit="1" customWidth="1"/>
    <col min="8710" max="8710" width="7.375" style="4" customWidth="1"/>
    <col min="8711" max="8711" width="14.875" style="4" customWidth="1"/>
    <col min="8712" max="8712" width="7.375" style="4" customWidth="1"/>
    <col min="8713" max="8729" width="10.375" style="4" customWidth="1"/>
    <col min="8730" max="8961" width="9" style="4"/>
    <col min="8962" max="8962" width="4.75" style="4" bestFit="1" customWidth="1"/>
    <col min="8963" max="8963" width="9" style="4" bestFit="1"/>
    <col min="8964" max="8964" width="46.375" style="4" customWidth="1"/>
    <col min="8965" max="8965" width="5" style="4" bestFit="1" customWidth="1"/>
    <col min="8966" max="8966" width="7.375" style="4" customWidth="1"/>
    <col min="8967" max="8967" width="14.875" style="4" customWidth="1"/>
    <col min="8968" max="8968" width="7.375" style="4" customWidth="1"/>
    <col min="8969" max="8985" width="10.375" style="4" customWidth="1"/>
    <col min="8986" max="9217" width="9" style="4"/>
    <col min="9218" max="9218" width="4.75" style="4" bestFit="1" customWidth="1"/>
    <col min="9219" max="9219" width="9" style="4" bestFit="1"/>
    <col min="9220" max="9220" width="46.375" style="4" customWidth="1"/>
    <col min="9221" max="9221" width="5" style="4" bestFit="1" customWidth="1"/>
    <col min="9222" max="9222" width="7.375" style="4" customWidth="1"/>
    <col min="9223" max="9223" width="14.875" style="4" customWidth="1"/>
    <col min="9224" max="9224" width="7.375" style="4" customWidth="1"/>
    <col min="9225" max="9241" width="10.375" style="4" customWidth="1"/>
    <col min="9242" max="9473" width="9" style="4"/>
    <col min="9474" max="9474" width="4.75" style="4" bestFit="1" customWidth="1"/>
    <col min="9475" max="9475" width="9" style="4" bestFit="1"/>
    <col min="9476" max="9476" width="46.375" style="4" customWidth="1"/>
    <col min="9477" max="9477" width="5" style="4" bestFit="1" customWidth="1"/>
    <col min="9478" max="9478" width="7.375" style="4" customWidth="1"/>
    <col min="9479" max="9479" width="14.875" style="4" customWidth="1"/>
    <col min="9480" max="9480" width="7.375" style="4" customWidth="1"/>
    <col min="9481" max="9497" width="10.375" style="4" customWidth="1"/>
    <col min="9498" max="9729" width="9" style="4"/>
    <col min="9730" max="9730" width="4.75" style="4" bestFit="1" customWidth="1"/>
    <col min="9731" max="9731" width="9" style="4" bestFit="1"/>
    <col min="9732" max="9732" width="46.375" style="4" customWidth="1"/>
    <col min="9733" max="9733" width="5" style="4" bestFit="1" customWidth="1"/>
    <col min="9734" max="9734" width="7.375" style="4" customWidth="1"/>
    <col min="9735" max="9735" width="14.875" style="4" customWidth="1"/>
    <col min="9736" max="9736" width="7.375" style="4" customWidth="1"/>
    <col min="9737" max="9753" width="10.375" style="4" customWidth="1"/>
    <col min="9754" max="9985" width="9" style="4"/>
    <col min="9986" max="9986" width="4.75" style="4" bestFit="1" customWidth="1"/>
    <col min="9987" max="9987" width="9" style="4" bestFit="1"/>
    <col min="9988" max="9988" width="46.375" style="4" customWidth="1"/>
    <col min="9989" max="9989" width="5" style="4" bestFit="1" customWidth="1"/>
    <col min="9990" max="9990" width="7.375" style="4" customWidth="1"/>
    <col min="9991" max="9991" width="14.875" style="4" customWidth="1"/>
    <col min="9992" max="9992" width="7.375" style="4" customWidth="1"/>
    <col min="9993" max="10009" width="10.375" style="4" customWidth="1"/>
    <col min="10010" max="10241" width="9" style="4"/>
    <col min="10242" max="10242" width="4.75" style="4" bestFit="1" customWidth="1"/>
    <col min="10243" max="10243" width="9" style="4" bestFit="1"/>
    <col min="10244" max="10244" width="46.375" style="4" customWidth="1"/>
    <col min="10245" max="10245" width="5" style="4" bestFit="1" customWidth="1"/>
    <col min="10246" max="10246" width="7.375" style="4" customWidth="1"/>
    <col min="10247" max="10247" width="14.875" style="4" customWidth="1"/>
    <col min="10248" max="10248" width="7.375" style="4" customWidth="1"/>
    <col min="10249" max="10265" width="10.375" style="4" customWidth="1"/>
    <col min="10266" max="10497" width="9" style="4"/>
    <col min="10498" max="10498" width="4.75" style="4" bestFit="1" customWidth="1"/>
    <col min="10499" max="10499" width="9" style="4" bestFit="1"/>
    <col min="10500" max="10500" width="46.375" style="4" customWidth="1"/>
    <col min="10501" max="10501" width="5" style="4" bestFit="1" customWidth="1"/>
    <col min="10502" max="10502" width="7.375" style="4" customWidth="1"/>
    <col min="10503" max="10503" width="14.875" style="4" customWidth="1"/>
    <col min="10504" max="10504" width="7.375" style="4" customWidth="1"/>
    <col min="10505" max="10521" width="10.375" style="4" customWidth="1"/>
    <col min="10522" max="10753" width="9" style="4"/>
    <col min="10754" max="10754" width="4.75" style="4" bestFit="1" customWidth="1"/>
    <col min="10755" max="10755" width="9" style="4" bestFit="1"/>
    <col min="10756" max="10756" width="46.375" style="4" customWidth="1"/>
    <col min="10757" max="10757" width="5" style="4" bestFit="1" customWidth="1"/>
    <col min="10758" max="10758" width="7.375" style="4" customWidth="1"/>
    <col min="10759" max="10759" width="14.875" style="4" customWidth="1"/>
    <col min="10760" max="10760" width="7.375" style="4" customWidth="1"/>
    <col min="10761" max="10777" width="10.375" style="4" customWidth="1"/>
    <col min="10778" max="11009" width="9" style="4"/>
    <col min="11010" max="11010" width="4.75" style="4" bestFit="1" customWidth="1"/>
    <col min="11011" max="11011" width="9" style="4" bestFit="1"/>
    <col min="11012" max="11012" width="46.375" style="4" customWidth="1"/>
    <col min="11013" max="11013" width="5" style="4" bestFit="1" customWidth="1"/>
    <col min="11014" max="11014" width="7.375" style="4" customWidth="1"/>
    <col min="11015" max="11015" width="14.875" style="4" customWidth="1"/>
    <col min="11016" max="11016" width="7.375" style="4" customWidth="1"/>
    <col min="11017" max="11033" width="10.375" style="4" customWidth="1"/>
    <col min="11034" max="11265" width="9" style="4"/>
    <col min="11266" max="11266" width="4.75" style="4" bestFit="1" customWidth="1"/>
    <col min="11267" max="11267" width="9" style="4" bestFit="1"/>
    <col min="11268" max="11268" width="46.375" style="4" customWidth="1"/>
    <col min="11269" max="11269" width="5" style="4" bestFit="1" customWidth="1"/>
    <col min="11270" max="11270" width="7.375" style="4" customWidth="1"/>
    <col min="11271" max="11271" width="14.875" style="4" customWidth="1"/>
    <col min="11272" max="11272" width="7.375" style="4" customWidth="1"/>
    <col min="11273" max="11289" width="10.375" style="4" customWidth="1"/>
    <col min="11290" max="11521" width="9" style="4"/>
    <col min="11522" max="11522" width="4.75" style="4" bestFit="1" customWidth="1"/>
    <col min="11523" max="11523" width="9" style="4" bestFit="1"/>
    <col min="11524" max="11524" width="46.375" style="4" customWidth="1"/>
    <col min="11525" max="11525" width="5" style="4" bestFit="1" customWidth="1"/>
    <col min="11526" max="11526" width="7.375" style="4" customWidth="1"/>
    <col min="11527" max="11527" width="14.875" style="4" customWidth="1"/>
    <col min="11528" max="11528" width="7.375" style="4" customWidth="1"/>
    <col min="11529" max="11545" width="10.375" style="4" customWidth="1"/>
    <col min="11546" max="11777" width="9" style="4"/>
    <col min="11778" max="11778" width="4.75" style="4" bestFit="1" customWidth="1"/>
    <col min="11779" max="11779" width="9" style="4" bestFit="1"/>
    <col min="11780" max="11780" width="46.375" style="4" customWidth="1"/>
    <col min="11781" max="11781" width="5" style="4" bestFit="1" customWidth="1"/>
    <col min="11782" max="11782" width="7.375" style="4" customWidth="1"/>
    <col min="11783" max="11783" width="14.875" style="4" customWidth="1"/>
    <col min="11784" max="11784" width="7.375" style="4" customWidth="1"/>
    <col min="11785" max="11801" width="10.375" style="4" customWidth="1"/>
    <col min="11802" max="12033" width="9" style="4"/>
    <col min="12034" max="12034" width="4.75" style="4" bestFit="1" customWidth="1"/>
    <col min="12035" max="12035" width="9" style="4" bestFit="1"/>
    <col min="12036" max="12036" width="46.375" style="4" customWidth="1"/>
    <col min="12037" max="12037" width="5" style="4" bestFit="1" customWidth="1"/>
    <col min="12038" max="12038" width="7.375" style="4" customWidth="1"/>
    <col min="12039" max="12039" width="14.875" style="4" customWidth="1"/>
    <col min="12040" max="12040" width="7.375" style="4" customWidth="1"/>
    <col min="12041" max="12057" width="10.375" style="4" customWidth="1"/>
    <col min="12058" max="12289" width="9" style="4"/>
    <col min="12290" max="12290" width="4.75" style="4" bestFit="1" customWidth="1"/>
    <col min="12291" max="12291" width="9" style="4" bestFit="1"/>
    <col min="12292" max="12292" width="46.375" style="4" customWidth="1"/>
    <col min="12293" max="12293" width="5" style="4" bestFit="1" customWidth="1"/>
    <col min="12294" max="12294" width="7.375" style="4" customWidth="1"/>
    <col min="12295" max="12295" width="14.875" style="4" customWidth="1"/>
    <col min="12296" max="12296" width="7.375" style="4" customWidth="1"/>
    <col min="12297" max="12313" width="10.375" style="4" customWidth="1"/>
    <col min="12314" max="12545" width="9" style="4"/>
    <col min="12546" max="12546" width="4.75" style="4" bestFit="1" customWidth="1"/>
    <col min="12547" max="12547" width="9" style="4" bestFit="1"/>
    <col min="12548" max="12548" width="46.375" style="4" customWidth="1"/>
    <col min="12549" max="12549" width="5" style="4" bestFit="1" customWidth="1"/>
    <col min="12550" max="12550" width="7.375" style="4" customWidth="1"/>
    <col min="12551" max="12551" width="14.875" style="4" customWidth="1"/>
    <col min="12552" max="12552" width="7.375" style="4" customWidth="1"/>
    <col min="12553" max="12569" width="10.375" style="4" customWidth="1"/>
    <col min="12570" max="12801" width="9" style="4"/>
    <col min="12802" max="12802" width="4.75" style="4" bestFit="1" customWidth="1"/>
    <col min="12803" max="12803" width="9" style="4" bestFit="1"/>
    <col min="12804" max="12804" width="46.375" style="4" customWidth="1"/>
    <col min="12805" max="12805" width="5" style="4" bestFit="1" customWidth="1"/>
    <col min="12806" max="12806" width="7.375" style="4" customWidth="1"/>
    <col min="12807" max="12807" width="14.875" style="4" customWidth="1"/>
    <col min="12808" max="12808" width="7.375" style="4" customWidth="1"/>
    <col min="12809" max="12825" width="10.375" style="4" customWidth="1"/>
    <col min="12826" max="13057" width="9" style="4"/>
    <col min="13058" max="13058" width="4.75" style="4" bestFit="1" customWidth="1"/>
    <col min="13059" max="13059" width="9" style="4" bestFit="1"/>
    <col min="13060" max="13060" width="46.375" style="4" customWidth="1"/>
    <col min="13061" max="13061" width="5" style="4" bestFit="1" customWidth="1"/>
    <col min="13062" max="13062" width="7.375" style="4" customWidth="1"/>
    <col min="13063" max="13063" width="14.875" style="4" customWidth="1"/>
    <col min="13064" max="13064" width="7.375" style="4" customWidth="1"/>
    <col min="13065" max="13081" width="10.375" style="4" customWidth="1"/>
    <col min="13082" max="13313" width="9" style="4"/>
    <col min="13314" max="13314" width="4.75" style="4" bestFit="1" customWidth="1"/>
    <col min="13315" max="13315" width="9" style="4" bestFit="1"/>
    <col min="13316" max="13316" width="46.375" style="4" customWidth="1"/>
    <col min="13317" max="13317" width="5" style="4" bestFit="1" customWidth="1"/>
    <col min="13318" max="13318" width="7.375" style="4" customWidth="1"/>
    <col min="13319" max="13319" width="14.875" style="4" customWidth="1"/>
    <col min="13320" max="13320" width="7.375" style="4" customWidth="1"/>
    <col min="13321" max="13337" width="10.375" style="4" customWidth="1"/>
    <col min="13338" max="13569" width="9" style="4"/>
    <col min="13570" max="13570" width="4.75" style="4" bestFit="1" customWidth="1"/>
    <col min="13571" max="13571" width="9" style="4" bestFit="1"/>
    <col min="13572" max="13572" width="46.375" style="4" customWidth="1"/>
    <col min="13573" max="13573" width="5" style="4" bestFit="1" customWidth="1"/>
    <col min="13574" max="13574" width="7.375" style="4" customWidth="1"/>
    <col min="13575" max="13575" width="14.875" style="4" customWidth="1"/>
    <col min="13576" max="13576" width="7.375" style="4" customWidth="1"/>
    <col min="13577" max="13593" width="10.375" style="4" customWidth="1"/>
    <col min="13594" max="13825" width="9" style="4"/>
    <col min="13826" max="13826" width="4.75" style="4" bestFit="1" customWidth="1"/>
    <col min="13827" max="13827" width="9" style="4" bestFit="1"/>
    <col min="13828" max="13828" width="46.375" style="4" customWidth="1"/>
    <col min="13829" max="13829" width="5" style="4" bestFit="1" customWidth="1"/>
    <col min="13830" max="13830" width="7.375" style="4" customWidth="1"/>
    <col min="13831" max="13831" width="14.875" style="4" customWidth="1"/>
    <col min="13832" max="13832" width="7.375" style="4" customWidth="1"/>
    <col min="13833" max="13849" width="10.375" style="4" customWidth="1"/>
    <col min="13850" max="14081" width="9" style="4"/>
    <col min="14082" max="14082" width="4.75" style="4" bestFit="1" customWidth="1"/>
    <col min="14083" max="14083" width="9" style="4" bestFit="1"/>
    <col min="14084" max="14084" width="46.375" style="4" customWidth="1"/>
    <col min="14085" max="14085" width="5" style="4" bestFit="1" customWidth="1"/>
    <col min="14086" max="14086" width="7.375" style="4" customWidth="1"/>
    <col min="14087" max="14087" width="14.875" style="4" customWidth="1"/>
    <col min="14088" max="14088" width="7.375" style="4" customWidth="1"/>
    <col min="14089" max="14105" width="10.375" style="4" customWidth="1"/>
    <col min="14106" max="14337" width="9" style="4"/>
    <col min="14338" max="14338" width="4.75" style="4" bestFit="1" customWidth="1"/>
    <col min="14339" max="14339" width="9" style="4" bestFit="1"/>
    <col min="14340" max="14340" width="46.375" style="4" customWidth="1"/>
    <col min="14341" max="14341" width="5" style="4" bestFit="1" customWidth="1"/>
    <col min="14342" max="14342" width="7.375" style="4" customWidth="1"/>
    <col min="14343" max="14343" width="14.875" style="4" customWidth="1"/>
    <col min="14344" max="14344" width="7.375" style="4" customWidth="1"/>
    <col min="14345" max="14361" width="10.375" style="4" customWidth="1"/>
    <col min="14362" max="14593" width="9" style="4"/>
    <col min="14594" max="14594" width="4.75" style="4" bestFit="1" customWidth="1"/>
    <col min="14595" max="14595" width="9" style="4" bestFit="1"/>
    <col min="14596" max="14596" width="46.375" style="4" customWidth="1"/>
    <col min="14597" max="14597" width="5" style="4" bestFit="1" customWidth="1"/>
    <col min="14598" max="14598" width="7.375" style="4" customWidth="1"/>
    <col min="14599" max="14599" width="14.875" style="4" customWidth="1"/>
    <col min="14600" max="14600" width="7.375" style="4" customWidth="1"/>
    <col min="14601" max="14617" width="10.375" style="4" customWidth="1"/>
    <col min="14618" max="14849" width="9" style="4"/>
    <col min="14850" max="14850" width="4.75" style="4" bestFit="1" customWidth="1"/>
    <col min="14851" max="14851" width="9" style="4" bestFit="1"/>
    <col min="14852" max="14852" width="46.375" style="4" customWidth="1"/>
    <col min="14853" max="14853" width="5" style="4" bestFit="1" customWidth="1"/>
    <col min="14854" max="14854" width="7.375" style="4" customWidth="1"/>
    <col min="14855" max="14855" width="14.875" style="4" customWidth="1"/>
    <col min="14856" max="14856" width="7.375" style="4" customWidth="1"/>
    <col min="14857" max="14873" width="10.375" style="4" customWidth="1"/>
    <col min="14874" max="15105" width="9" style="4"/>
    <col min="15106" max="15106" width="4.75" style="4" bestFit="1" customWidth="1"/>
    <col min="15107" max="15107" width="9" style="4" bestFit="1"/>
    <col min="15108" max="15108" width="46.375" style="4" customWidth="1"/>
    <col min="15109" max="15109" width="5" style="4" bestFit="1" customWidth="1"/>
    <col min="15110" max="15110" width="7.375" style="4" customWidth="1"/>
    <col min="15111" max="15111" width="14.875" style="4" customWidth="1"/>
    <col min="15112" max="15112" width="7.375" style="4" customWidth="1"/>
    <col min="15113" max="15129" width="10.375" style="4" customWidth="1"/>
    <col min="15130" max="15361" width="9" style="4"/>
    <col min="15362" max="15362" width="4.75" style="4" bestFit="1" customWidth="1"/>
    <col min="15363" max="15363" width="9" style="4" bestFit="1"/>
    <col min="15364" max="15364" width="46.375" style="4" customWidth="1"/>
    <col min="15365" max="15365" width="5" style="4" bestFit="1" customWidth="1"/>
    <col min="15366" max="15366" width="7.375" style="4" customWidth="1"/>
    <col min="15367" max="15367" width="14.875" style="4" customWidth="1"/>
    <col min="15368" max="15368" width="7.375" style="4" customWidth="1"/>
    <col min="15369" max="15385" width="10.375" style="4" customWidth="1"/>
    <col min="15386" max="15617" width="9" style="4"/>
    <col min="15618" max="15618" width="4.75" style="4" bestFit="1" customWidth="1"/>
    <col min="15619" max="15619" width="9" style="4" bestFit="1"/>
    <col min="15620" max="15620" width="46.375" style="4" customWidth="1"/>
    <col min="15621" max="15621" width="5" style="4" bestFit="1" customWidth="1"/>
    <col min="15622" max="15622" width="7.375" style="4" customWidth="1"/>
    <col min="15623" max="15623" width="14.875" style="4" customWidth="1"/>
    <col min="15624" max="15624" width="7.375" style="4" customWidth="1"/>
    <col min="15625" max="15641" width="10.375" style="4" customWidth="1"/>
    <col min="15642" max="15873" width="9" style="4"/>
    <col min="15874" max="15874" width="4.75" style="4" bestFit="1" customWidth="1"/>
    <col min="15875" max="15875" width="9" style="4" bestFit="1"/>
    <col min="15876" max="15876" width="46.375" style="4" customWidth="1"/>
    <col min="15877" max="15877" width="5" style="4" bestFit="1" customWidth="1"/>
    <col min="15878" max="15878" width="7.375" style="4" customWidth="1"/>
    <col min="15879" max="15879" width="14.875" style="4" customWidth="1"/>
    <col min="15880" max="15880" width="7.375" style="4" customWidth="1"/>
    <col min="15881" max="15897" width="10.375" style="4" customWidth="1"/>
    <col min="15898" max="16129" width="9" style="4"/>
    <col min="16130" max="16130" width="4.75" style="4" bestFit="1" customWidth="1"/>
    <col min="16131" max="16131" width="9" style="4" bestFit="1"/>
    <col min="16132" max="16132" width="46.375" style="4" customWidth="1"/>
    <col min="16133" max="16133" width="5" style="4" bestFit="1" customWidth="1"/>
    <col min="16134" max="16134" width="7.375" style="4" customWidth="1"/>
    <col min="16135" max="16135" width="14.875" style="4" customWidth="1"/>
    <col min="16136" max="16136" width="7.375" style="4" customWidth="1"/>
    <col min="16137" max="16153" width="10.375" style="4" customWidth="1"/>
    <col min="16154" max="16384" width="9" style="4"/>
  </cols>
  <sheetData>
    <row r="1" spans="2:25" x14ac:dyDescent="0.4">
      <c r="B1" s="1"/>
      <c r="C1" s="1"/>
      <c r="D1" s="1"/>
      <c r="E1" s="2"/>
      <c r="F1" s="1"/>
      <c r="G1" s="1"/>
      <c r="H1" s="1"/>
      <c r="I1" s="3"/>
      <c r="J1" s="3"/>
      <c r="K1" s="3"/>
      <c r="L1" s="3"/>
      <c r="M1" s="3"/>
      <c r="N1" s="3"/>
      <c r="O1" s="3"/>
      <c r="P1" s="3"/>
      <c r="Q1" s="3"/>
      <c r="R1" s="3"/>
      <c r="S1" s="3"/>
      <c r="T1" s="3"/>
      <c r="U1" s="3"/>
      <c r="V1" s="3"/>
      <c r="W1" s="3"/>
      <c r="X1" s="3"/>
      <c r="Y1" s="3"/>
    </row>
    <row r="2" spans="2:25" x14ac:dyDescent="0.4">
      <c r="B2" s="1"/>
      <c r="C2" s="1"/>
      <c r="D2" s="1"/>
      <c r="E2" s="2"/>
      <c r="F2" s="1"/>
      <c r="G2" s="1"/>
      <c r="H2" s="1"/>
      <c r="I2" s="3"/>
      <c r="J2" s="3"/>
      <c r="K2" s="3"/>
      <c r="L2" s="3"/>
      <c r="M2" s="3"/>
      <c r="N2" s="3"/>
      <c r="O2" s="3"/>
      <c r="P2" s="3"/>
      <c r="Q2" s="3"/>
      <c r="R2" s="3"/>
      <c r="S2" s="3"/>
      <c r="T2" s="3"/>
      <c r="U2" s="3"/>
      <c r="V2" s="3"/>
      <c r="W2" s="3"/>
      <c r="X2" s="3"/>
      <c r="Y2" s="3"/>
    </row>
    <row r="3" spans="2:25" x14ac:dyDescent="0.4">
      <c r="B3" s="1"/>
      <c r="C3" s="1"/>
      <c r="D3" s="1"/>
      <c r="E3" s="2"/>
      <c r="F3" s="1"/>
      <c r="G3" s="1"/>
      <c r="H3" s="1"/>
      <c r="I3" s="3"/>
      <c r="J3" s="3"/>
      <c r="K3" s="3"/>
      <c r="L3" s="3"/>
      <c r="M3" s="3"/>
      <c r="N3" s="3"/>
      <c r="O3" s="3"/>
      <c r="P3" s="3"/>
      <c r="Q3" s="3"/>
      <c r="R3" s="3"/>
      <c r="S3" s="3"/>
      <c r="T3" s="3"/>
      <c r="U3" s="3"/>
      <c r="V3" s="3"/>
      <c r="W3" s="3"/>
      <c r="X3" s="3"/>
      <c r="Y3" s="3"/>
    </row>
    <row r="4" spans="2:25" x14ac:dyDescent="0.4">
      <c r="B4" s="1"/>
      <c r="C4" s="1"/>
      <c r="D4" s="1"/>
      <c r="E4" s="2"/>
      <c r="F4" s="1"/>
      <c r="G4" s="1"/>
      <c r="H4" s="1"/>
      <c r="I4" s="3"/>
      <c r="J4" s="3"/>
      <c r="K4" s="3"/>
      <c r="L4" s="3"/>
      <c r="M4" s="3"/>
      <c r="N4" s="3"/>
      <c r="O4" s="3"/>
      <c r="P4" s="3"/>
      <c r="Q4" s="3"/>
      <c r="R4" s="3"/>
      <c r="S4" s="3"/>
      <c r="T4" s="3"/>
      <c r="U4" s="3"/>
      <c r="V4" s="3"/>
      <c r="W4" s="3"/>
      <c r="X4" s="3"/>
      <c r="Y4" s="3"/>
    </row>
    <row r="5" spans="2:25" x14ac:dyDescent="0.4">
      <c r="B5" s="1"/>
      <c r="C5" s="1"/>
      <c r="D5" s="1"/>
      <c r="E5" s="2"/>
      <c r="F5" s="5" t="s">
        <v>0</v>
      </c>
      <c r="G5" s="5"/>
      <c r="H5" s="5"/>
      <c r="I5" s="3"/>
      <c r="J5" s="3"/>
      <c r="K5" s="3"/>
      <c r="L5" s="3"/>
      <c r="M5" s="3"/>
      <c r="N5" s="3"/>
      <c r="O5" s="3"/>
      <c r="P5" s="3"/>
      <c r="Q5" s="3"/>
      <c r="R5" s="3"/>
      <c r="S5" s="3"/>
      <c r="T5" s="3"/>
      <c r="U5" s="3"/>
      <c r="V5" s="3"/>
      <c r="W5" s="3"/>
      <c r="X5" s="3"/>
      <c r="Y5" s="3"/>
    </row>
    <row r="6" spans="2:25" x14ac:dyDescent="0.4">
      <c r="B6" s="1"/>
      <c r="C6" s="1"/>
      <c r="D6" s="1"/>
      <c r="E6" s="2"/>
      <c r="F6" s="6" t="s">
        <v>1</v>
      </c>
      <c r="G6" s="6"/>
      <c r="H6" s="6"/>
      <c r="I6" s="3"/>
      <c r="J6" s="3"/>
      <c r="K6" s="3"/>
      <c r="L6" s="3"/>
      <c r="M6" s="3"/>
      <c r="N6" s="3"/>
      <c r="O6" s="3"/>
      <c r="P6" s="3"/>
      <c r="Q6" s="3"/>
      <c r="R6" s="3"/>
      <c r="S6" s="3"/>
      <c r="T6" s="3"/>
      <c r="U6" s="3"/>
      <c r="V6" s="3"/>
      <c r="W6" s="3"/>
      <c r="X6" s="3"/>
      <c r="Y6" s="3"/>
    </row>
    <row r="7" spans="2:25" x14ac:dyDescent="0.4">
      <c r="B7" s="1"/>
      <c r="C7" s="1"/>
      <c r="D7" s="1"/>
      <c r="E7" s="2"/>
      <c r="F7" s="6" t="s">
        <v>2</v>
      </c>
      <c r="G7" s="6"/>
      <c r="H7" s="6"/>
      <c r="I7" s="3"/>
      <c r="J7" s="3"/>
      <c r="K7" s="3"/>
      <c r="L7" s="3"/>
      <c r="M7" s="3"/>
      <c r="N7" s="3"/>
      <c r="O7" s="3"/>
      <c r="P7" s="3"/>
      <c r="Q7" s="3"/>
      <c r="R7" s="3"/>
      <c r="S7" s="3"/>
      <c r="T7" s="3"/>
      <c r="U7" s="3"/>
      <c r="V7" s="3"/>
      <c r="W7" s="3"/>
      <c r="X7" s="3"/>
      <c r="Y7" s="3"/>
    </row>
    <row r="8" spans="2:25" x14ac:dyDescent="0.4">
      <c r="B8" s="1"/>
      <c r="C8" s="1"/>
      <c r="D8" s="1"/>
      <c r="E8" s="2"/>
      <c r="F8" s="1"/>
      <c r="G8" s="1"/>
      <c r="H8" s="1"/>
      <c r="I8" s="3"/>
      <c r="J8" s="3"/>
      <c r="K8" s="3"/>
      <c r="L8" s="3"/>
      <c r="M8" s="3"/>
      <c r="N8" s="3"/>
      <c r="O8" s="3"/>
      <c r="P8" s="3"/>
      <c r="Q8" s="3"/>
      <c r="R8" s="3"/>
      <c r="S8" s="3"/>
      <c r="T8" s="3"/>
      <c r="U8" s="3"/>
      <c r="V8" s="3"/>
      <c r="W8" s="3"/>
      <c r="X8" s="3"/>
      <c r="Y8" s="3"/>
    </row>
    <row r="9" spans="2:25" x14ac:dyDescent="0.4">
      <c r="B9" s="1"/>
      <c r="C9" s="1"/>
      <c r="D9" s="1"/>
      <c r="E9" s="2"/>
      <c r="F9" s="7" t="s">
        <v>3</v>
      </c>
      <c r="G9" s="7"/>
      <c r="H9" s="7"/>
      <c r="I9" s="3"/>
      <c r="J9" s="3"/>
      <c r="K9" s="3"/>
      <c r="L9" s="3"/>
      <c r="M9" s="3"/>
      <c r="N9" s="3"/>
      <c r="O9" s="3"/>
      <c r="P9" s="3"/>
      <c r="Q9" s="3"/>
      <c r="R9" s="3"/>
      <c r="S9" s="3"/>
      <c r="T9" s="3"/>
      <c r="U9" s="3"/>
      <c r="V9" s="3"/>
      <c r="W9" s="3"/>
      <c r="X9" s="3"/>
      <c r="Y9" s="3"/>
    </row>
    <row r="10" spans="2:25" x14ac:dyDescent="0.4">
      <c r="B10" s="1"/>
      <c r="C10" s="1"/>
      <c r="D10" s="1"/>
      <c r="E10" s="2"/>
      <c r="F10" s="6" t="s">
        <v>299</v>
      </c>
      <c r="G10" s="6"/>
      <c r="H10" s="6"/>
      <c r="I10" s="3"/>
      <c r="J10" s="3"/>
      <c r="K10" s="3"/>
      <c r="L10" s="3"/>
      <c r="M10" s="3"/>
      <c r="N10" s="3"/>
      <c r="O10" s="3"/>
      <c r="P10" s="3"/>
      <c r="Q10" s="3"/>
      <c r="R10" s="3"/>
      <c r="S10" s="3"/>
      <c r="T10" s="3"/>
      <c r="U10" s="3"/>
      <c r="V10" s="3"/>
      <c r="W10" s="3"/>
      <c r="X10" s="3"/>
      <c r="Y10" s="3"/>
    </row>
    <row r="11" spans="2:25" x14ac:dyDescent="0.4">
      <c r="B11" s="2"/>
      <c r="C11" s="1"/>
      <c r="D11" s="1"/>
      <c r="E11" s="2"/>
      <c r="F11" s="2" t="s">
        <v>5</v>
      </c>
      <c r="G11" s="2"/>
      <c r="H11" s="2"/>
      <c r="I11" s="3"/>
      <c r="J11" s="3"/>
      <c r="K11" s="3"/>
      <c r="L11" s="3"/>
      <c r="M11" s="3"/>
      <c r="N11" s="3"/>
      <c r="O11" s="3"/>
      <c r="P11" s="3"/>
      <c r="Q11" s="3"/>
      <c r="R11" s="3"/>
      <c r="S11" s="3"/>
      <c r="T11" s="3"/>
      <c r="U11" s="3"/>
      <c r="V11" s="3"/>
      <c r="W11" s="3"/>
      <c r="X11" s="3"/>
      <c r="Y11" s="3"/>
    </row>
    <row r="12" spans="2:25" x14ac:dyDescent="0.4">
      <c r="B12" s="1"/>
      <c r="C12" s="1"/>
      <c r="D12" s="1"/>
      <c r="E12" s="2"/>
      <c r="F12" s="8" t="s">
        <v>300</v>
      </c>
      <c r="G12" s="8"/>
      <c r="H12" s="8"/>
      <c r="I12" s="3"/>
      <c r="J12" s="3"/>
      <c r="K12" s="3"/>
      <c r="L12" s="3"/>
      <c r="M12" s="3"/>
      <c r="N12" s="3"/>
      <c r="O12" s="3"/>
      <c r="P12" s="3"/>
      <c r="Q12" s="3"/>
      <c r="R12" s="3"/>
      <c r="S12" s="3"/>
      <c r="T12" s="3"/>
      <c r="U12" s="3"/>
      <c r="V12" s="3"/>
      <c r="W12" s="3"/>
      <c r="X12" s="3"/>
      <c r="Y12" s="3"/>
    </row>
    <row r="13" spans="2:25" x14ac:dyDescent="0.4">
      <c r="B13" s="1"/>
      <c r="C13" s="1"/>
      <c r="D13" s="1"/>
      <c r="E13" s="2"/>
      <c r="F13" s="9" t="s">
        <v>7</v>
      </c>
      <c r="G13" s="9"/>
      <c r="H13" s="9"/>
      <c r="I13" s="3"/>
      <c r="J13" s="3"/>
      <c r="K13" s="3"/>
      <c r="L13" s="3"/>
      <c r="M13" s="3"/>
      <c r="N13" s="3"/>
      <c r="O13" s="3"/>
      <c r="P13" s="3"/>
      <c r="Q13" s="3"/>
      <c r="R13" s="3"/>
      <c r="S13" s="3"/>
      <c r="T13" s="3"/>
      <c r="U13" s="3"/>
      <c r="V13" s="3"/>
      <c r="W13" s="3"/>
      <c r="X13" s="3"/>
      <c r="Y13" s="3"/>
    </row>
    <row r="14" spans="2:25" x14ac:dyDescent="0.4">
      <c r="B14" s="1"/>
      <c r="C14" s="1"/>
      <c r="D14" s="1"/>
      <c r="E14" s="2"/>
      <c r="F14" s="10" t="s">
        <v>8</v>
      </c>
      <c r="G14" s="10"/>
      <c r="H14" s="10"/>
      <c r="I14" s="3"/>
      <c r="J14" s="3"/>
      <c r="K14" s="3"/>
      <c r="L14" s="3"/>
      <c r="M14" s="3"/>
      <c r="N14" s="3"/>
      <c r="O14" s="3"/>
      <c r="P14" s="3"/>
      <c r="Q14" s="3"/>
      <c r="R14" s="3"/>
      <c r="S14" s="3"/>
      <c r="T14" s="3"/>
      <c r="U14" s="3"/>
      <c r="V14" s="3"/>
      <c r="W14" s="3"/>
      <c r="X14" s="3"/>
      <c r="Y14" s="3"/>
    </row>
    <row r="15" spans="2:25" x14ac:dyDescent="0.4">
      <c r="B15" s="1"/>
      <c r="C15" s="1"/>
      <c r="D15" s="1"/>
      <c r="E15" s="2"/>
      <c r="F15" s="1"/>
      <c r="G15" s="1"/>
      <c r="H15" s="1"/>
      <c r="I15" s="3"/>
      <c r="J15" s="3"/>
      <c r="K15" s="3"/>
      <c r="L15" s="3"/>
      <c r="M15" s="3"/>
      <c r="N15" s="3"/>
      <c r="O15" s="3"/>
      <c r="P15" s="3"/>
      <c r="Q15" s="3"/>
      <c r="R15" s="3"/>
      <c r="S15" s="3"/>
      <c r="T15" s="3"/>
      <c r="U15" s="3"/>
      <c r="V15" s="3"/>
      <c r="W15" s="3"/>
      <c r="X15" s="3"/>
      <c r="Y15" s="3"/>
    </row>
    <row r="16" spans="2:25" x14ac:dyDescent="0.4">
      <c r="B16" s="11"/>
      <c r="C16" s="11"/>
      <c r="D16" s="11"/>
      <c r="E16" s="11"/>
      <c r="F16" s="38" t="s">
        <v>9</v>
      </c>
      <c r="G16" s="12"/>
      <c r="H16" s="38" t="s">
        <v>10</v>
      </c>
      <c r="I16" s="13" t="s">
        <v>301</v>
      </c>
      <c r="J16" s="14"/>
      <c r="K16" s="14"/>
      <c r="L16" s="14"/>
      <c r="M16" s="14"/>
      <c r="N16" s="14"/>
      <c r="O16" s="14"/>
      <c r="P16" s="14"/>
      <c r="Q16" s="14"/>
      <c r="R16" s="14"/>
      <c r="S16" s="14"/>
      <c r="T16" s="14"/>
      <c r="U16" s="14"/>
      <c r="V16" s="14"/>
      <c r="W16" s="14"/>
      <c r="X16" s="14"/>
      <c r="Y16" s="14"/>
    </row>
    <row r="17" spans="2:25" x14ac:dyDescent="0.4">
      <c r="B17" s="16" t="s">
        <v>14</v>
      </c>
      <c r="C17" s="15" t="s">
        <v>12</v>
      </c>
      <c r="D17" s="15" t="s">
        <v>13</v>
      </c>
      <c r="E17" s="16" t="s">
        <v>15</v>
      </c>
      <c r="F17" s="39"/>
      <c r="G17" s="17" t="s">
        <v>16</v>
      </c>
      <c r="H17" s="39"/>
      <c r="I17" s="18">
        <v>2020</v>
      </c>
      <c r="J17" s="18">
        <v>2025</v>
      </c>
      <c r="K17" s="18">
        <v>2030</v>
      </c>
      <c r="L17" s="18">
        <v>2035</v>
      </c>
      <c r="M17" s="18">
        <v>2040</v>
      </c>
      <c r="N17" s="18">
        <v>2045</v>
      </c>
      <c r="O17" s="18">
        <v>2050</v>
      </c>
      <c r="P17" s="18">
        <v>2055</v>
      </c>
      <c r="Q17" s="18">
        <v>2060</v>
      </c>
      <c r="R17" s="18">
        <v>2065</v>
      </c>
      <c r="S17" s="18">
        <v>2070</v>
      </c>
      <c r="T17" s="18">
        <v>2075</v>
      </c>
      <c r="U17" s="18">
        <v>2080</v>
      </c>
      <c r="V17" s="18">
        <v>2085</v>
      </c>
      <c r="W17" s="18">
        <v>2090</v>
      </c>
      <c r="X17" s="18">
        <v>2095</v>
      </c>
      <c r="Y17" s="18">
        <v>2100</v>
      </c>
    </row>
    <row r="18" spans="2:25" x14ac:dyDescent="0.4">
      <c r="B18" s="20" t="s">
        <v>18</v>
      </c>
      <c r="C18" s="19">
        <v>1</v>
      </c>
      <c r="D18" s="19" t="s">
        <v>17</v>
      </c>
      <c r="E18" s="21" t="s">
        <v>19</v>
      </c>
      <c r="F18" s="21">
        <v>900</v>
      </c>
      <c r="G18" s="22" t="s">
        <v>20</v>
      </c>
      <c r="H18" s="21">
        <v>0</v>
      </c>
      <c r="I18" s="23">
        <v>4471347.7779999999</v>
      </c>
      <c r="J18" s="23">
        <v>4682339.4060000004</v>
      </c>
      <c r="K18" s="23">
        <v>4872661.1569999997</v>
      </c>
      <c r="L18" s="23">
        <v>5041796.0750000002</v>
      </c>
      <c r="M18" s="23">
        <v>5198109.4170000004</v>
      </c>
      <c r="N18" s="23">
        <v>5347500.943</v>
      </c>
      <c r="O18" s="23">
        <v>5457759.7010000004</v>
      </c>
      <c r="P18" s="23">
        <v>5522394.7860000003</v>
      </c>
      <c r="Q18" s="23">
        <v>5605365.9560000002</v>
      </c>
      <c r="R18" s="23">
        <v>5692341.9440000001</v>
      </c>
      <c r="S18" s="23">
        <v>5769527.7390000001</v>
      </c>
      <c r="T18" s="23">
        <v>5820375.0329999998</v>
      </c>
      <c r="U18" s="23">
        <v>5847685.9819999998</v>
      </c>
      <c r="V18" s="23">
        <v>5862391.784</v>
      </c>
      <c r="W18" s="23">
        <v>5872770.6030000001</v>
      </c>
      <c r="X18" s="23">
        <v>5876991.7800000003</v>
      </c>
      <c r="Y18" s="23">
        <v>5871180.4670000002</v>
      </c>
    </row>
    <row r="19" spans="2:25" x14ac:dyDescent="0.4">
      <c r="B19" s="24" t="s">
        <v>21</v>
      </c>
      <c r="C19" s="19">
        <v>2</v>
      </c>
      <c r="D19" s="19" t="s">
        <v>17</v>
      </c>
      <c r="E19" s="21" t="s">
        <v>22</v>
      </c>
      <c r="F19" s="21">
        <v>1803</v>
      </c>
      <c r="G19" s="22" t="s">
        <v>23</v>
      </c>
      <c r="H19" s="21">
        <v>900</v>
      </c>
      <c r="I19" s="23" t="s">
        <v>24</v>
      </c>
      <c r="J19" s="23" t="s">
        <v>24</v>
      </c>
      <c r="K19" s="23" t="s">
        <v>24</v>
      </c>
      <c r="L19" s="23" t="s">
        <v>24</v>
      </c>
      <c r="M19" s="23" t="s">
        <v>24</v>
      </c>
      <c r="N19" s="23" t="s">
        <v>24</v>
      </c>
      <c r="O19" s="23" t="s">
        <v>24</v>
      </c>
      <c r="P19" s="23" t="s">
        <v>24</v>
      </c>
      <c r="Q19" s="23" t="s">
        <v>24</v>
      </c>
      <c r="R19" s="23" t="s">
        <v>24</v>
      </c>
      <c r="S19" s="23" t="s">
        <v>24</v>
      </c>
      <c r="T19" s="23" t="s">
        <v>24</v>
      </c>
      <c r="U19" s="23" t="s">
        <v>24</v>
      </c>
      <c r="V19" s="23" t="s">
        <v>24</v>
      </c>
      <c r="W19" s="23" t="s">
        <v>24</v>
      </c>
      <c r="X19" s="23" t="s">
        <v>24</v>
      </c>
      <c r="Y19" s="23" t="s">
        <v>24</v>
      </c>
    </row>
    <row r="20" spans="2:25" x14ac:dyDescent="0.4">
      <c r="B20" s="25" t="s">
        <v>25</v>
      </c>
      <c r="C20" s="19">
        <v>3</v>
      </c>
      <c r="D20" s="19" t="s">
        <v>17</v>
      </c>
      <c r="E20" s="21" t="s">
        <v>26</v>
      </c>
      <c r="F20" s="21">
        <v>901</v>
      </c>
      <c r="G20" s="22" t="s">
        <v>27</v>
      </c>
      <c r="H20" s="21">
        <v>1803</v>
      </c>
      <c r="I20" s="23">
        <v>750539.696</v>
      </c>
      <c r="J20" s="23">
        <v>735524.17500000005</v>
      </c>
      <c r="K20" s="23">
        <v>722707.11399999994</v>
      </c>
      <c r="L20" s="23">
        <v>714000.94799999997</v>
      </c>
      <c r="M20" s="23">
        <v>703273.52099999995</v>
      </c>
      <c r="N20" s="23">
        <v>692195.80200000003</v>
      </c>
      <c r="O20" s="23">
        <v>678412.06599999999</v>
      </c>
      <c r="P20" s="23">
        <v>663758.31000000006</v>
      </c>
      <c r="Q20" s="23">
        <v>654679.73800000001</v>
      </c>
      <c r="R20" s="23">
        <v>651908.46400000004</v>
      </c>
      <c r="S20" s="23">
        <v>649931.68099999998</v>
      </c>
      <c r="T20" s="23">
        <v>644155.86499999999</v>
      </c>
      <c r="U20" s="23">
        <v>637795.06200000003</v>
      </c>
      <c r="V20" s="23">
        <v>632907.14500000002</v>
      </c>
      <c r="W20" s="23">
        <v>629800.69099999999</v>
      </c>
      <c r="X20" s="23">
        <v>628281.86699999997</v>
      </c>
      <c r="Y20" s="23">
        <v>627512.95299999998</v>
      </c>
    </row>
    <row r="21" spans="2:25" x14ac:dyDescent="0.4">
      <c r="B21" s="25" t="s">
        <v>28</v>
      </c>
      <c r="C21" s="19">
        <v>4</v>
      </c>
      <c r="D21" s="19" t="s">
        <v>17</v>
      </c>
      <c r="E21" s="21" t="s">
        <v>29</v>
      </c>
      <c r="F21" s="21">
        <v>902</v>
      </c>
      <c r="G21" s="22" t="s">
        <v>27</v>
      </c>
      <c r="H21" s="21">
        <v>1803</v>
      </c>
      <c r="I21" s="23">
        <v>3720808.0819999999</v>
      </c>
      <c r="J21" s="23">
        <v>3946815.2310000001</v>
      </c>
      <c r="K21" s="23">
        <v>4149954.0430000001</v>
      </c>
      <c r="L21" s="23">
        <v>4327795.1270000003</v>
      </c>
      <c r="M21" s="23">
        <v>4494835.8959999997</v>
      </c>
      <c r="N21" s="23">
        <v>4655305.1409999998</v>
      </c>
      <c r="O21" s="23">
        <v>4779347.6349999998</v>
      </c>
      <c r="P21" s="23">
        <v>4858636.4759999998</v>
      </c>
      <c r="Q21" s="23">
        <v>4950686.2180000003</v>
      </c>
      <c r="R21" s="23">
        <v>5040433.4800000004</v>
      </c>
      <c r="S21" s="23">
        <v>5119596.0580000002</v>
      </c>
      <c r="T21" s="23">
        <v>5176219.1679999996</v>
      </c>
      <c r="U21" s="23">
        <v>5209890.92</v>
      </c>
      <c r="V21" s="23">
        <v>5229484.6390000004</v>
      </c>
      <c r="W21" s="23">
        <v>5242969.9119999995</v>
      </c>
      <c r="X21" s="23">
        <v>5248709.9129999997</v>
      </c>
      <c r="Y21" s="23">
        <v>5243667.5140000004</v>
      </c>
    </row>
    <row r="22" spans="2:25" x14ac:dyDescent="0.4">
      <c r="B22" s="26" t="s">
        <v>30</v>
      </c>
      <c r="C22" s="19">
        <v>5</v>
      </c>
      <c r="D22" s="19" t="s">
        <v>17</v>
      </c>
      <c r="E22" s="21" t="s">
        <v>31</v>
      </c>
      <c r="F22" s="21">
        <v>941</v>
      </c>
      <c r="G22" s="22" t="s">
        <v>27</v>
      </c>
      <c r="H22" s="21">
        <v>902</v>
      </c>
      <c r="I22" s="23">
        <v>496516.641</v>
      </c>
      <c r="J22" s="23">
        <v>572535.38899999997</v>
      </c>
      <c r="K22" s="23">
        <v>653525.40599999996</v>
      </c>
      <c r="L22" s="23">
        <v>739019.25800000003</v>
      </c>
      <c r="M22" s="23">
        <v>828521.13199999998</v>
      </c>
      <c r="N22" s="23">
        <v>920698.071</v>
      </c>
      <c r="O22" s="23">
        <v>1012972.017</v>
      </c>
      <c r="P22" s="23">
        <v>1105413.3219999999</v>
      </c>
      <c r="Q22" s="23">
        <v>1194725.4920000001</v>
      </c>
      <c r="R22" s="23">
        <v>1280054.6640000001</v>
      </c>
      <c r="S22" s="23">
        <v>1360624.28</v>
      </c>
      <c r="T22" s="23">
        <v>1436105.358</v>
      </c>
      <c r="U22" s="23">
        <v>1506305.1429999999</v>
      </c>
      <c r="V22" s="23">
        <v>1570494.716</v>
      </c>
      <c r="W22" s="23">
        <v>1627870.2309999999</v>
      </c>
      <c r="X22" s="23">
        <v>1678119.01</v>
      </c>
      <c r="Y22" s="23">
        <v>1721177.4920000001</v>
      </c>
    </row>
    <row r="23" spans="2:25" x14ac:dyDescent="0.4">
      <c r="B23" s="26" t="s">
        <v>32</v>
      </c>
      <c r="C23" s="19">
        <v>6</v>
      </c>
      <c r="D23" s="19" t="s">
        <v>17</v>
      </c>
      <c r="E23" s="21" t="s">
        <v>33</v>
      </c>
      <c r="F23" s="21">
        <v>934</v>
      </c>
      <c r="G23" s="22" t="s">
        <v>27</v>
      </c>
      <c r="H23" s="21">
        <v>902</v>
      </c>
      <c r="I23" s="23">
        <v>3224291.4410000001</v>
      </c>
      <c r="J23" s="23">
        <v>3374279.8420000002</v>
      </c>
      <c r="K23" s="23">
        <v>3496428.6370000001</v>
      </c>
      <c r="L23" s="23">
        <v>3588775.8689999999</v>
      </c>
      <c r="M23" s="23">
        <v>3666314.764</v>
      </c>
      <c r="N23" s="23">
        <v>3734607.07</v>
      </c>
      <c r="O23" s="23">
        <v>3766375.6179999998</v>
      </c>
      <c r="P23" s="23">
        <v>3753223.1540000001</v>
      </c>
      <c r="Q23" s="23">
        <v>3755960.7259999998</v>
      </c>
      <c r="R23" s="23">
        <v>3760378.8160000001</v>
      </c>
      <c r="S23" s="23">
        <v>3758971.7779999999</v>
      </c>
      <c r="T23" s="23">
        <v>3740113.81</v>
      </c>
      <c r="U23" s="23">
        <v>3703585.7769999998</v>
      </c>
      <c r="V23" s="23">
        <v>3658989.923</v>
      </c>
      <c r="W23" s="23">
        <v>3615099.6809999999</v>
      </c>
      <c r="X23" s="23">
        <v>3570590.9029999999</v>
      </c>
      <c r="Y23" s="23">
        <v>3522490.0219999999</v>
      </c>
    </row>
    <row r="24" spans="2:25" x14ac:dyDescent="0.4">
      <c r="B24" s="25" t="s">
        <v>34</v>
      </c>
      <c r="C24" s="19">
        <v>7</v>
      </c>
      <c r="D24" s="19" t="s">
        <v>17</v>
      </c>
      <c r="E24" s="21" t="s">
        <v>19</v>
      </c>
      <c r="F24" s="21">
        <v>948</v>
      </c>
      <c r="G24" s="22" t="s">
        <v>27</v>
      </c>
      <c r="H24" s="21">
        <v>1803</v>
      </c>
      <c r="I24" s="23">
        <v>2769846.4610000001</v>
      </c>
      <c r="J24" s="23">
        <v>3003786.0619999999</v>
      </c>
      <c r="K24" s="23">
        <v>3230552.9819999998</v>
      </c>
      <c r="L24" s="23">
        <v>3449564.5019999999</v>
      </c>
      <c r="M24" s="23">
        <v>3654845.7310000001</v>
      </c>
      <c r="N24" s="23">
        <v>3838415.5830000001</v>
      </c>
      <c r="O24" s="23">
        <v>3993724.8050000002</v>
      </c>
      <c r="P24" s="23">
        <v>4131709.2930000001</v>
      </c>
      <c r="Q24" s="23">
        <v>4254199.5060000001</v>
      </c>
      <c r="R24" s="23">
        <v>4364452.2359999996</v>
      </c>
      <c r="S24" s="23">
        <v>4460807.267</v>
      </c>
      <c r="T24" s="23">
        <v>4538369.01</v>
      </c>
      <c r="U24" s="23">
        <v>4597563.2410000004</v>
      </c>
      <c r="V24" s="23">
        <v>4641820.76</v>
      </c>
      <c r="W24" s="23">
        <v>4674286.4390000002</v>
      </c>
      <c r="X24" s="23">
        <v>4695359.88</v>
      </c>
      <c r="Y24" s="23">
        <v>4704711.1150000002</v>
      </c>
    </row>
    <row r="25" spans="2:25" x14ac:dyDescent="0.4">
      <c r="B25" s="25" t="s">
        <v>35</v>
      </c>
      <c r="C25" s="19">
        <v>8</v>
      </c>
      <c r="D25" s="19" t="s">
        <v>17</v>
      </c>
      <c r="E25" s="21" t="s">
        <v>36</v>
      </c>
      <c r="F25" s="21">
        <v>1636</v>
      </c>
      <c r="G25" s="22" t="s">
        <v>37</v>
      </c>
      <c r="H25" s="21">
        <v>1803</v>
      </c>
      <c r="I25" s="23">
        <v>250055.54800000001</v>
      </c>
      <c r="J25" s="23">
        <v>286643.94300000003</v>
      </c>
      <c r="K25" s="23">
        <v>326991.47600000002</v>
      </c>
      <c r="L25" s="23">
        <v>371675.95400000003</v>
      </c>
      <c r="M25" s="23">
        <v>417854.74900000001</v>
      </c>
      <c r="N25" s="23">
        <v>463906.35200000001</v>
      </c>
      <c r="O25" s="23">
        <v>508642.30300000001</v>
      </c>
      <c r="P25" s="23">
        <v>551630.80799999996</v>
      </c>
      <c r="Q25" s="23">
        <v>592941.071</v>
      </c>
      <c r="R25" s="23">
        <v>632400.06999999995</v>
      </c>
      <c r="S25" s="23">
        <v>668976.06900000002</v>
      </c>
      <c r="T25" s="23">
        <v>700717.88600000006</v>
      </c>
      <c r="U25" s="23">
        <v>727347.59299999999</v>
      </c>
      <c r="V25" s="23">
        <v>750280.95799999998</v>
      </c>
      <c r="W25" s="23">
        <v>769946.09699999995</v>
      </c>
      <c r="X25" s="23">
        <v>785981.21799999999</v>
      </c>
      <c r="Y25" s="23">
        <v>797961.96100000001</v>
      </c>
    </row>
    <row r="26" spans="2:25" x14ac:dyDescent="0.4">
      <c r="B26" s="25" t="s">
        <v>38</v>
      </c>
      <c r="C26" s="19">
        <v>9</v>
      </c>
      <c r="D26" s="19" t="s">
        <v>17</v>
      </c>
      <c r="E26" s="21" t="s">
        <v>39</v>
      </c>
      <c r="F26" s="21">
        <v>1637</v>
      </c>
      <c r="G26" s="22" t="s">
        <v>37</v>
      </c>
      <c r="H26" s="21">
        <v>1803</v>
      </c>
      <c r="I26" s="23">
        <v>41350.396000000001</v>
      </c>
      <c r="J26" s="23">
        <v>43276.595999999998</v>
      </c>
      <c r="K26" s="23">
        <v>44721.900999999998</v>
      </c>
      <c r="L26" s="23">
        <v>46044.95</v>
      </c>
      <c r="M26" s="23">
        <v>47255.938000000002</v>
      </c>
      <c r="N26" s="23">
        <v>48546.701000000001</v>
      </c>
      <c r="O26" s="23">
        <v>49385.955999999998</v>
      </c>
      <c r="P26" s="23">
        <v>49871.055</v>
      </c>
      <c r="Q26" s="23">
        <v>50156.663999999997</v>
      </c>
      <c r="R26" s="23">
        <v>50224.947</v>
      </c>
      <c r="S26" s="23">
        <v>50207.915000000001</v>
      </c>
      <c r="T26" s="23">
        <v>50031.023000000001</v>
      </c>
      <c r="U26" s="23">
        <v>49683.476000000002</v>
      </c>
      <c r="V26" s="23">
        <v>49229.669000000002</v>
      </c>
      <c r="W26" s="23">
        <v>48697.351999999999</v>
      </c>
      <c r="X26" s="23">
        <v>48082.79</v>
      </c>
      <c r="Y26" s="23">
        <v>47381.733</v>
      </c>
    </row>
    <row r="27" spans="2:25" x14ac:dyDescent="0.4">
      <c r="B27" s="24" t="s">
        <v>40</v>
      </c>
      <c r="C27" s="19">
        <v>10</v>
      </c>
      <c r="D27" s="19" t="s">
        <v>17</v>
      </c>
      <c r="E27" s="21" t="s">
        <v>19</v>
      </c>
      <c r="F27" s="21">
        <v>1802</v>
      </c>
      <c r="G27" s="22" t="s">
        <v>23</v>
      </c>
      <c r="H27" s="21">
        <v>900</v>
      </c>
      <c r="I27" s="23" t="s">
        <v>24</v>
      </c>
      <c r="J27" s="23" t="s">
        <v>24</v>
      </c>
      <c r="K27" s="23" t="s">
        <v>24</v>
      </c>
      <c r="L27" s="23" t="s">
        <v>24</v>
      </c>
      <c r="M27" s="23" t="s">
        <v>24</v>
      </c>
      <c r="N27" s="23" t="s">
        <v>24</v>
      </c>
      <c r="O27" s="23" t="s">
        <v>24</v>
      </c>
      <c r="P27" s="23" t="s">
        <v>24</v>
      </c>
      <c r="Q27" s="23" t="s">
        <v>24</v>
      </c>
      <c r="R27" s="23" t="s">
        <v>24</v>
      </c>
      <c r="S27" s="23" t="s">
        <v>24</v>
      </c>
      <c r="T27" s="23" t="s">
        <v>24</v>
      </c>
      <c r="U27" s="23" t="s">
        <v>24</v>
      </c>
      <c r="V27" s="23" t="s">
        <v>24</v>
      </c>
      <c r="W27" s="23" t="s">
        <v>24</v>
      </c>
      <c r="X27" s="23" t="s">
        <v>24</v>
      </c>
      <c r="Y27" s="23" t="s">
        <v>24</v>
      </c>
    </row>
    <row r="28" spans="2:25" x14ac:dyDescent="0.4">
      <c r="B28" s="25" t="s">
        <v>41</v>
      </c>
      <c r="C28" s="19">
        <v>11</v>
      </c>
      <c r="D28" s="19" t="s">
        <v>17</v>
      </c>
      <c r="E28" s="21" t="s">
        <v>42</v>
      </c>
      <c r="F28" s="21">
        <v>1503</v>
      </c>
      <c r="G28" s="22" t="s">
        <v>43</v>
      </c>
      <c r="H28" s="21">
        <v>1802</v>
      </c>
      <c r="I28" s="23">
        <v>750419.55099999998</v>
      </c>
      <c r="J28" s="23">
        <v>745331.71</v>
      </c>
      <c r="K28" s="23">
        <v>738665.80200000003</v>
      </c>
      <c r="L28" s="23">
        <v>731933.63699999999</v>
      </c>
      <c r="M28" s="23">
        <v>722941.53700000001</v>
      </c>
      <c r="N28" s="23">
        <v>714288.08</v>
      </c>
      <c r="O28" s="23">
        <v>704635.96699999995</v>
      </c>
      <c r="P28" s="23">
        <v>695004.62699999998</v>
      </c>
      <c r="Q28" s="23">
        <v>685523.65599999996</v>
      </c>
      <c r="R28" s="23">
        <v>679871.22600000002</v>
      </c>
      <c r="S28" s="23">
        <v>676191.64199999999</v>
      </c>
      <c r="T28" s="23">
        <v>670130.44700000004</v>
      </c>
      <c r="U28" s="23">
        <v>664349.67599999998</v>
      </c>
      <c r="V28" s="23">
        <v>660319.05700000003</v>
      </c>
      <c r="W28" s="23">
        <v>657309.16899999999</v>
      </c>
      <c r="X28" s="23">
        <v>654999.54599999997</v>
      </c>
      <c r="Y28" s="23">
        <v>653187.01899999997</v>
      </c>
    </row>
    <row r="29" spans="2:25" x14ac:dyDescent="0.4">
      <c r="B29" s="25" t="s">
        <v>44</v>
      </c>
      <c r="C29" s="19">
        <v>12</v>
      </c>
      <c r="D29" s="19" t="s">
        <v>17</v>
      </c>
      <c r="E29" s="21" t="s">
        <v>42</v>
      </c>
      <c r="F29" s="21">
        <v>1517</v>
      </c>
      <c r="G29" s="22" t="s">
        <v>43</v>
      </c>
      <c r="H29" s="21">
        <v>1802</v>
      </c>
      <c r="I29" s="23">
        <v>3373724.6310000001</v>
      </c>
      <c r="J29" s="23">
        <v>3528664.1340000001</v>
      </c>
      <c r="K29" s="23">
        <v>3658672.0320000001</v>
      </c>
      <c r="L29" s="23">
        <v>3762405.602</v>
      </c>
      <c r="M29" s="23">
        <v>3850639.2820000001</v>
      </c>
      <c r="N29" s="23">
        <v>3927902.3960000002</v>
      </c>
      <c r="O29" s="23">
        <v>3965828.6260000002</v>
      </c>
      <c r="P29" s="23">
        <v>3957774.0639999998</v>
      </c>
      <c r="Q29" s="23">
        <v>3969389.7570000002</v>
      </c>
      <c r="R29" s="23">
        <v>3983790.4569999999</v>
      </c>
      <c r="S29" s="23">
        <v>3990282.3709999998</v>
      </c>
      <c r="T29" s="23">
        <v>3978398.1120000002</v>
      </c>
      <c r="U29" s="23">
        <v>3948866.0589999999</v>
      </c>
      <c r="V29" s="23">
        <v>3911440.3390000002</v>
      </c>
      <c r="W29" s="23">
        <v>3875137.807</v>
      </c>
      <c r="X29" s="23">
        <v>3838695.895</v>
      </c>
      <c r="Y29" s="23">
        <v>3798657.0430000001</v>
      </c>
    </row>
    <row r="30" spans="2:25" x14ac:dyDescent="0.4">
      <c r="B30" s="26" t="s">
        <v>45</v>
      </c>
      <c r="C30" s="19">
        <v>13</v>
      </c>
      <c r="D30" s="19" t="s">
        <v>17</v>
      </c>
      <c r="E30" s="21" t="s">
        <v>42</v>
      </c>
      <c r="F30" s="21">
        <v>1502</v>
      </c>
      <c r="G30" s="22" t="s">
        <v>43</v>
      </c>
      <c r="H30" s="21">
        <v>1517</v>
      </c>
      <c r="I30" s="23">
        <v>1653256.317</v>
      </c>
      <c r="J30" s="23">
        <v>1667976.1229999999</v>
      </c>
      <c r="K30" s="23">
        <v>1664370.1869999999</v>
      </c>
      <c r="L30" s="23">
        <v>1644111.3870000001</v>
      </c>
      <c r="M30" s="23">
        <v>1621831.192</v>
      </c>
      <c r="N30" s="23">
        <v>1604618.8459999999</v>
      </c>
      <c r="O30" s="23">
        <v>1567942.591</v>
      </c>
      <c r="P30" s="23">
        <v>1497996.324</v>
      </c>
      <c r="Q30" s="23">
        <v>1459303.024</v>
      </c>
      <c r="R30" s="23">
        <v>1433980.463</v>
      </c>
      <c r="S30" s="23">
        <v>1411480.564</v>
      </c>
      <c r="T30" s="23">
        <v>1380701.334</v>
      </c>
      <c r="U30" s="23">
        <v>1339311.8559999999</v>
      </c>
      <c r="V30" s="23">
        <v>1296164.358</v>
      </c>
      <c r="W30" s="23">
        <v>1260822.9990000001</v>
      </c>
      <c r="X30" s="23">
        <v>1231762.3489999999</v>
      </c>
      <c r="Y30" s="23">
        <v>1204692.6869999999</v>
      </c>
    </row>
    <row r="31" spans="2:25" x14ac:dyDescent="0.4">
      <c r="B31" s="26" t="s">
        <v>46</v>
      </c>
      <c r="C31" s="19">
        <v>14</v>
      </c>
      <c r="D31" s="19" t="s">
        <v>17</v>
      </c>
      <c r="E31" s="21" t="s">
        <v>42</v>
      </c>
      <c r="F31" s="21">
        <v>1501</v>
      </c>
      <c r="G31" s="22" t="s">
        <v>43</v>
      </c>
      <c r="H31" s="21">
        <v>1517</v>
      </c>
      <c r="I31" s="23">
        <v>1720468.314</v>
      </c>
      <c r="J31" s="23">
        <v>1860688.0109999999</v>
      </c>
      <c r="K31" s="23">
        <v>1994301.845</v>
      </c>
      <c r="L31" s="23">
        <v>2118294.2149999999</v>
      </c>
      <c r="M31" s="23">
        <v>2228808.09</v>
      </c>
      <c r="N31" s="23">
        <v>2323283.5499999998</v>
      </c>
      <c r="O31" s="23">
        <v>2397886.0350000001</v>
      </c>
      <c r="P31" s="23">
        <v>2459777.7400000002</v>
      </c>
      <c r="Q31" s="23">
        <v>2510086.733</v>
      </c>
      <c r="R31" s="23">
        <v>2549809.9939999999</v>
      </c>
      <c r="S31" s="23">
        <v>2578801.807</v>
      </c>
      <c r="T31" s="23">
        <v>2597696.7779999999</v>
      </c>
      <c r="U31" s="23">
        <v>2609554.2030000002</v>
      </c>
      <c r="V31" s="23">
        <v>2615275.9810000001</v>
      </c>
      <c r="W31" s="23">
        <v>2614314.8080000002</v>
      </c>
      <c r="X31" s="23">
        <v>2606933.5460000001</v>
      </c>
      <c r="Y31" s="23">
        <v>2593964.3560000001</v>
      </c>
    </row>
    <row r="32" spans="2:25" x14ac:dyDescent="0.4">
      <c r="B32" s="25" t="s">
        <v>47</v>
      </c>
      <c r="C32" s="19">
        <v>15</v>
      </c>
      <c r="D32" s="19" t="s">
        <v>17</v>
      </c>
      <c r="E32" s="21" t="s">
        <v>42</v>
      </c>
      <c r="F32" s="21">
        <v>1500</v>
      </c>
      <c r="G32" s="22" t="s">
        <v>43</v>
      </c>
      <c r="H32" s="21">
        <v>1802</v>
      </c>
      <c r="I32" s="23">
        <v>345550.348</v>
      </c>
      <c r="J32" s="23">
        <v>406599.38799999998</v>
      </c>
      <c r="K32" s="23">
        <v>473506.52799999999</v>
      </c>
      <c r="L32" s="23">
        <v>545581.14300000004</v>
      </c>
      <c r="M32" s="23">
        <v>622585.01</v>
      </c>
      <c r="N32" s="23">
        <v>703291.96600000001</v>
      </c>
      <c r="O32" s="23">
        <v>785189.96100000001</v>
      </c>
      <c r="P32" s="23">
        <v>867421.08799999999</v>
      </c>
      <c r="Q32" s="23">
        <v>948180.46200000006</v>
      </c>
      <c r="R32" s="23">
        <v>1026367.285</v>
      </c>
      <c r="S32" s="23">
        <v>1100718.162</v>
      </c>
      <c r="T32" s="23">
        <v>1169491.105</v>
      </c>
      <c r="U32" s="23">
        <v>1232091.041</v>
      </c>
      <c r="V32" s="23">
        <v>1288235.2819999999</v>
      </c>
      <c r="W32" s="23">
        <v>1337913.7579999999</v>
      </c>
      <c r="X32" s="23">
        <v>1380885.1310000001</v>
      </c>
      <c r="Y32" s="23">
        <v>1416933.875</v>
      </c>
    </row>
    <row r="33" spans="2:25" x14ac:dyDescent="0.4">
      <c r="B33" s="25" t="s">
        <v>48</v>
      </c>
      <c r="C33" s="19">
        <v>16</v>
      </c>
      <c r="D33" s="19" t="s">
        <v>17</v>
      </c>
      <c r="E33" s="21" t="s">
        <v>19</v>
      </c>
      <c r="F33" s="21">
        <v>1518</v>
      </c>
      <c r="G33" s="22" t="s">
        <v>43</v>
      </c>
      <c r="H33" s="21">
        <v>1802</v>
      </c>
      <c r="I33" s="23">
        <v>1653.248</v>
      </c>
      <c r="J33" s="23">
        <v>1744.174</v>
      </c>
      <c r="K33" s="23">
        <v>1816.7950000000001</v>
      </c>
      <c r="L33" s="23">
        <v>1875.693</v>
      </c>
      <c r="M33" s="23">
        <v>1943.588</v>
      </c>
      <c r="N33" s="23">
        <v>2018.501</v>
      </c>
      <c r="O33" s="23">
        <v>2105.1469999999999</v>
      </c>
      <c r="P33" s="23">
        <v>2195.0070000000001</v>
      </c>
      <c r="Q33" s="23">
        <v>2272.0810000000001</v>
      </c>
      <c r="R33" s="23">
        <v>2312.9760000000001</v>
      </c>
      <c r="S33" s="23">
        <v>2335.5639999999999</v>
      </c>
      <c r="T33" s="23">
        <v>2355.3690000000001</v>
      </c>
      <c r="U33" s="23">
        <v>2379.2060000000001</v>
      </c>
      <c r="V33" s="23">
        <v>2397.1060000000002</v>
      </c>
      <c r="W33" s="23">
        <v>2409.8690000000001</v>
      </c>
      <c r="X33" s="23">
        <v>2411.2080000000001</v>
      </c>
      <c r="Y33" s="23">
        <v>2402.5300000000002</v>
      </c>
    </row>
    <row r="34" spans="2:25" x14ac:dyDescent="0.4">
      <c r="B34" s="24" t="s">
        <v>49</v>
      </c>
      <c r="C34" s="19">
        <v>17</v>
      </c>
      <c r="D34" s="19" t="s">
        <v>17</v>
      </c>
      <c r="E34" s="21" t="s">
        <v>50</v>
      </c>
      <c r="F34" s="21">
        <v>1840</v>
      </c>
      <c r="G34" s="22" t="s">
        <v>23</v>
      </c>
      <c r="H34" s="21">
        <v>900</v>
      </c>
      <c r="I34" s="23" t="s">
        <v>24</v>
      </c>
      <c r="J34" s="23" t="s">
        <v>24</v>
      </c>
      <c r="K34" s="23" t="s">
        <v>24</v>
      </c>
      <c r="L34" s="23" t="s">
        <v>24</v>
      </c>
      <c r="M34" s="23" t="s">
        <v>24</v>
      </c>
      <c r="N34" s="23" t="s">
        <v>24</v>
      </c>
      <c r="O34" s="23" t="s">
        <v>24</v>
      </c>
      <c r="P34" s="23" t="s">
        <v>24</v>
      </c>
      <c r="Q34" s="23" t="s">
        <v>24</v>
      </c>
      <c r="R34" s="23" t="s">
        <v>24</v>
      </c>
      <c r="S34" s="23" t="s">
        <v>24</v>
      </c>
      <c r="T34" s="23" t="s">
        <v>24</v>
      </c>
      <c r="U34" s="23" t="s">
        <v>24</v>
      </c>
      <c r="V34" s="23" t="s">
        <v>24</v>
      </c>
      <c r="W34" s="23" t="s">
        <v>24</v>
      </c>
      <c r="X34" s="23" t="s">
        <v>24</v>
      </c>
      <c r="Y34" s="23" t="s">
        <v>24</v>
      </c>
    </row>
    <row r="35" spans="2:25" x14ac:dyDescent="0.4">
      <c r="B35" s="25" t="s">
        <v>51</v>
      </c>
      <c r="C35" s="19">
        <v>18</v>
      </c>
      <c r="D35" s="19" t="s">
        <v>17</v>
      </c>
      <c r="E35" s="21" t="s">
        <v>52</v>
      </c>
      <c r="F35" s="21">
        <v>903</v>
      </c>
      <c r="G35" s="22" t="s">
        <v>53</v>
      </c>
      <c r="H35" s="21">
        <v>1840</v>
      </c>
      <c r="I35" s="23">
        <v>614407.22499999998</v>
      </c>
      <c r="J35" s="23">
        <v>705486.022</v>
      </c>
      <c r="K35" s="23">
        <v>810343.23800000001</v>
      </c>
      <c r="L35" s="23">
        <v>928793.89</v>
      </c>
      <c r="M35" s="23">
        <v>1053290.9739999999</v>
      </c>
      <c r="N35" s="23">
        <v>1181274.7169999999</v>
      </c>
      <c r="O35" s="23">
        <v>1312018.601</v>
      </c>
      <c r="P35" s="23">
        <v>1446553.754</v>
      </c>
      <c r="Q35" s="23">
        <v>1583995.4040000001</v>
      </c>
      <c r="R35" s="23">
        <v>1720893.6610000001</v>
      </c>
      <c r="S35" s="23">
        <v>1852584.3319999999</v>
      </c>
      <c r="T35" s="23">
        <v>1974762.774</v>
      </c>
      <c r="U35" s="23">
        <v>2085565.193</v>
      </c>
      <c r="V35" s="23">
        <v>2188864.0989999999</v>
      </c>
      <c r="W35" s="23">
        <v>2284116.4180000001</v>
      </c>
      <c r="X35" s="23">
        <v>2369473.7579999999</v>
      </c>
      <c r="Y35" s="23">
        <v>2443180.7889999999</v>
      </c>
    </row>
    <row r="36" spans="2:25" x14ac:dyDescent="0.4">
      <c r="B36" s="25" t="s">
        <v>54</v>
      </c>
      <c r="C36" s="19">
        <v>19</v>
      </c>
      <c r="D36" s="19" t="s">
        <v>17</v>
      </c>
      <c r="E36" s="21" t="s">
        <v>55</v>
      </c>
      <c r="F36" s="21">
        <v>935</v>
      </c>
      <c r="G36" s="22" t="s">
        <v>53</v>
      </c>
      <c r="H36" s="21">
        <v>1840</v>
      </c>
      <c r="I36" s="23">
        <v>2783621.9819999998</v>
      </c>
      <c r="J36" s="23">
        <v>2895817.9350000001</v>
      </c>
      <c r="K36" s="23">
        <v>2976421.0410000002</v>
      </c>
      <c r="L36" s="23">
        <v>3020549.3149999999</v>
      </c>
      <c r="M36" s="23">
        <v>3049242.7009999999</v>
      </c>
      <c r="N36" s="23">
        <v>3073790.19</v>
      </c>
      <c r="O36" s="23">
        <v>3064724.6329999999</v>
      </c>
      <c r="P36" s="23">
        <v>3011281.9569999999</v>
      </c>
      <c r="Q36" s="23">
        <v>2971571.6970000002</v>
      </c>
      <c r="R36" s="23">
        <v>2931860.3590000002</v>
      </c>
      <c r="S36" s="23">
        <v>2887264.5970000001</v>
      </c>
      <c r="T36" s="23">
        <v>2829679.7</v>
      </c>
      <c r="U36" s="23">
        <v>2761695.227</v>
      </c>
      <c r="V36" s="23">
        <v>2688484.49</v>
      </c>
      <c r="W36" s="23">
        <v>2617580.7409999999</v>
      </c>
      <c r="X36" s="23">
        <v>2548580.1850000001</v>
      </c>
      <c r="Y36" s="23">
        <v>2479986.8790000002</v>
      </c>
    </row>
    <row r="37" spans="2:25" x14ac:dyDescent="0.4">
      <c r="B37" s="25" t="s">
        <v>56</v>
      </c>
      <c r="C37" s="19">
        <v>20</v>
      </c>
      <c r="D37" s="19" t="s">
        <v>17</v>
      </c>
      <c r="E37" s="21" t="s">
        <v>57</v>
      </c>
      <c r="F37" s="21">
        <v>908</v>
      </c>
      <c r="G37" s="22" t="s">
        <v>53</v>
      </c>
      <c r="H37" s="21">
        <v>1840</v>
      </c>
      <c r="I37" s="23">
        <v>446765.15299999999</v>
      </c>
      <c r="J37" s="23">
        <v>432051.53700000001</v>
      </c>
      <c r="K37" s="23">
        <v>419061.37099999998</v>
      </c>
      <c r="L37" s="23">
        <v>409522.74</v>
      </c>
      <c r="M37" s="23">
        <v>399152.53100000002</v>
      </c>
      <c r="N37" s="23">
        <v>386797.587</v>
      </c>
      <c r="O37" s="23">
        <v>372410.11</v>
      </c>
      <c r="P37" s="23">
        <v>358035.04599999997</v>
      </c>
      <c r="Q37" s="23">
        <v>350004.701</v>
      </c>
      <c r="R37" s="23">
        <v>347200.20500000002</v>
      </c>
      <c r="S37" s="23">
        <v>344767.92499999999</v>
      </c>
      <c r="T37" s="23">
        <v>339109.60200000001</v>
      </c>
      <c r="U37" s="23">
        <v>331872.125</v>
      </c>
      <c r="V37" s="23">
        <v>325307.01199999999</v>
      </c>
      <c r="W37" s="23">
        <v>320698.56800000003</v>
      </c>
      <c r="X37" s="23">
        <v>317913.25099999999</v>
      </c>
      <c r="Y37" s="23">
        <v>315845.69</v>
      </c>
    </row>
    <row r="38" spans="2:25" x14ac:dyDescent="0.4">
      <c r="B38" s="25" t="s">
        <v>58</v>
      </c>
      <c r="C38" s="19">
        <v>21</v>
      </c>
      <c r="D38" s="19" t="s">
        <v>17</v>
      </c>
      <c r="E38" s="21" t="s">
        <v>59</v>
      </c>
      <c r="F38" s="21">
        <v>904</v>
      </c>
      <c r="G38" s="22" t="s">
        <v>53</v>
      </c>
      <c r="H38" s="21">
        <v>1840</v>
      </c>
      <c r="I38" s="23">
        <v>385512.80300000001</v>
      </c>
      <c r="J38" s="23">
        <v>405482.18400000001</v>
      </c>
      <c r="K38" s="23">
        <v>419995.88500000001</v>
      </c>
      <c r="L38" s="23">
        <v>431322.45400000003</v>
      </c>
      <c r="M38" s="23">
        <v>439460.76</v>
      </c>
      <c r="N38" s="23">
        <v>442871.734</v>
      </c>
      <c r="O38" s="23">
        <v>441368.80599999998</v>
      </c>
      <c r="P38" s="23">
        <v>436464.21500000003</v>
      </c>
      <c r="Q38" s="23">
        <v>428321.804</v>
      </c>
      <c r="R38" s="23">
        <v>418587.66100000002</v>
      </c>
      <c r="S38" s="23">
        <v>408512.86</v>
      </c>
      <c r="T38" s="23">
        <v>398338.01500000001</v>
      </c>
      <c r="U38" s="23">
        <v>387010.701</v>
      </c>
      <c r="V38" s="23">
        <v>374891.92200000002</v>
      </c>
      <c r="W38" s="23">
        <v>362789.88500000001</v>
      </c>
      <c r="X38" s="23">
        <v>351132.10600000003</v>
      </c>
      <c r="Y38" s="23">
        <v>339979.31199999998</v>
      </c>
    </row>
    <row r="39" spans="2:25" x14ac:dyDescent="0.4">
      <c r="B39" s="25" t="s">
        <v>60</v>
      </c>
      <c r="C39" s="19">
        <v>22</v>
      </c>
      <c r="D39" s="19" t="s">
        <v>17</v>
      </c>
      <c r="E39" s="21" t="s">
        <v>61</v>
      </c>
      <c r="F39" s="21">
        <v>905</v>
      </c>
      <c r="G39" s="22" t="s">
        <v>53</v>
      </c>
      <c r="H39" s="21">
        <v>1840</v>
      </c>
      <c r="I39" s="23">
        <v>216942.29199999999</v>
      </c>
      <c r="J39" s="23">
        <v>218277.71</v>
      </c>
      <c r="K39" s="23">
        <v>220373.334</v>
      </c>
      <c r="L39" s="23">
        <v>223770.076</v>
      </c>
      <c r="M39" s="23">
        <v>227774.443</v>
      </c>
      <c r="N39" s="23">
        <v>232190.715</v>
      </c>
      <c r="O39" s="23">
        <v>235555.774</v>
      </c>
      <c r="P39" s="23">
        <v>237382.06899999999</v>
      </c>
      <c r="Q39" s="23">
        <v>237801.40700000001</v>
      </c>
      <c r="R39" s="23">
        <v>239033.56700000001</v>
      </c>
      <c r="S39" s="23">
        <v>240528.18299999999</v>
      </c>
      <c r="T39" s="23">
        <v>241732.64799999999</v>
      </c>
      <c r="U39" s="23">
        <v>244031.717</v>
      </c>
      <c r="V39" s="23">
        <v>246711.22500000001</v>
      </c>
      <c r="W39" s="23">
        <v>248846.948</v>
      </c>
      <c r="X39" s="23">
        <v>250562.353</v>
      </c>
      <c r="Y39" s="23">
        <v>252290.799</v>
      </c>
    </row>
    <row r="40" spans="2:25" x14ac:dyDescent="0.4">
      <c r="B40" s="25" t="s">
        <v>62</v>
      </c>
      <c r="C40" s="19">
        <v>23</v>
      </c>
      <c r="D40" s="19" t="s">
        <v>17</v>
      </c>
      <c r="E40" s="21" t="s">
        <v>63</v>
      </c>
      <c r="F40" s="21">
        <v>909</v>
      </c>
      <c r="G40" s="22" t="s">
        <v>53</v>
      </c>
      <c r="H40" s="21">
        <v>1840</v>
      </c>
      <c r="I40" s="23">
        <v>24098.323</v>
      </c>
      <c r="J40" s="23">
        <v>25224.018</v>
      </c>
      <c r="K40" s="23">
        <v>26466.288</v>
      </c>
      <c r="L40" s="23">
        <v>27837.599999999999</v>
      </c>
      <c r="M40" s="23">
        <v>29188.008000000002</v>
      </c>
      <c r="N40" s="23">
        <v>30576</v>
      </c>
      <c r="O40" s="23">
        <v>31681.776999999998</v>
      </c>
      <c r="P40" s="23">
        <v>32677.744999999999</v>
      </c>
      <c r="Q40" s="23">
        <v>33670.942999999999</v>
      </c>
      <c r="R40" s="23">
        <v>34766.491000000002</v>
      </c>
      <c r="S40" s="23">
        <v>35869.841999999997</v>
      </c>
      <c r="T40" s="23">
        <v>36752.294000000002</v>
      </c>
      <c r="U40" s="23">
        <v>37511.019</v>
      </c>
      <c r="V40" s="23">
        <v>38133.036</v>
      </c>
      <c r="W40" s="23">
        <v>38738.042999999998</v>
      </c>
      <c r="X40" s="23">
        <v>39330.127</v>
      </c>
      <c r="Y40" s="23">
        <v>39896.998</v>
      </c>
    </row>
    <row r="41" spans="2:25" x14ac:dyDescent="0.4">
      <c r="B41" s="24" t="s">
        <v>64</v>
      </c>
      <c r="C41" s="19">
        <v>24</v>
      </c>
      <c r="D41" s="19" t="s">
        <v>17</v>
      </c>
      <c r="E41" s="21" t="s">
        <v>65</v>
      </c>
      <c r="F41" s="21">
        <v>1828</v>
      </c>
      <c r="G41" s="22" t="s">
        <v>23</v>
      </c>
      <c r="H41" s="21">
        <v>900</v>
      </c>
      <c r="I41" s="23" t="s">
        <v>24</v>
      </c>
      <c r="J41" s="23" t="s">
        <v>24</v>
      </c>
      <c r="K41" s="23" t="s">
        <v>24</v>
      </c>
      <c r="L41" s="23" t="s">
        <v>24</v>
      </c>
      <c r="M41" s="23" t="s">
        <v>24</v>
      </c>
      <c r="N41" s="23" t="s">
        <v>24</v>
      </c>
      <c r="O41" s="23" t="s">
        <v>24</v>
      </c>
      <c r="P41" s="23" t="s">
        <v>24</v>
      </c>
      <c r="Q41" s="23" t="s">
        <v>24</v>
      </c>
      <c r="R41" s="23" t="s">
        <v>24</v>
      </c>
      <c r="S41" s="23" t="s">
        <v>24</v>
      </c>
      <c r="T41" s="23" t="s">
        <v>24</v>
      </c>
      <c r="U41" s="23" t="s">
        <v>24</v>
      </c>
      <c r="V41" s="23" t="s">
        <v>24</v>
      </c>
      <c r="W41" s="23" t="s">
        <v>24</v>
      </c>
      <c r="X41" s="23" t="s">
        <v>24</v>
      </c>
      <c r="Y41" s="23" t="s">
        <v>24</v>
      </c>
    </row>
    <row r="42" spans="2:25" x14ac:dyDescent="0.4">
      <c r="B42" s="27" t="s">
        <v>66</v>
      </c>
      <c r="C42" s="19">
        <v>25</v>
      </c>
      <c r="D42" s="19" t="s">
        <v>17</v>
      </c>
      <c r="E42" s="21" t="s">
        <v>19</v>
      </c>
      <c r="F42" s="21">
        <v>947</v>
      </c>
      <c r="G42" s="22" t="s">
        <v>67</v>
      </c>
      <c r="H42" s="21">
        <v>1828</v>
      </c>
      <c r="I42" s="23">
        <v>483651.67499999999</v>
      </c>
      <c r="J42" s="23">
        <v>563871.31499999994</v>
      </c>
      <c r="K42" s="23">
        <v>656610.07499999995</v>
      </c>
      <c r="L42" s="23">
        <v>759772.63199999998</v>
      </c>
      <c r="M42" s="23">
        <v>869385.21600000001</v>
      </c>
      <c r="N42" s="23">
        <v>985105.86</v>
      </c>
      <c r="O42" s="23">
        <v>1105882.4890000001</v>
      </c>
      <c r="P42" s="23">
        <v>1230848.5430000001</v>
      </c>
      <c r="Q42" s="23">
        <v>1357752.3359999999</v>
      </c>
      <c r="R42" s="23">
        <v>1483155.314</v>
      </c>
      <c r="S42" s="23">
        <v>1603720.9680000001</v>
      </c>
      <c r="T42" s="23">
        <v>1717287.33</v>
      </c>
      <c r="U42" s="23">
        <v>1823493.662</v>
      </c>
      <c r="V42" s="23">
        <v>1923085.148</v>
      </c>
      <c r="W42" s="23">
        <v>2014202.8859999999</v>
      </c>
      <c r="X42" s="23">
        <v>2095402.054</v>
      </c>
      <c r="Y42" s="23">
        <v>2165986.6979999999</v>
      </c>
    </row>
    <row r="43" spans="2:25" x14ac:dyDescent="0.4">
      <c r="B43" s="28" t="s">
        <v>68</v>
      </c>
      <c r="C43" s="19">
        <v>26</v>
      </c>
      <c r="D43" s="19" t="s">
        <v>17</v>
      </c>
      <c r="E43" s="21" t="s">
        <v>19</v>
      </c>
      <c r="F43" s="21">
        <v>910</v>
      </c>
      <c r="G43" s="22" t="s">
        <v>69</v>
      </c>
      <c r="H43" s="21">
        <v>947</v>
      </c>
      <c r="I43" s="23">
        <v>196641.55799999999</v>
      </c>
      <c r="J43" s="23">
        <v>232172.35800000001</v>
      </c>
      <c r="K43" s="23">
        <v>272338.22100000002</v>
      </c>
      <c r="L43" s="23">
        <v>315743.04700000002</v>
      </c>
      <c r="M43" s="23">
        <v>361143.86499999999</v>
      </c>
      <c r="N43" s="23">
        <v>408532.14500000002</v>
      </c>
      <c r="O43" s="23">
        <v>456964.03700000001</v>
      </c>
      <c r="P43" s="23">
        <v>505546.092</v>
      </c>
      <c r="Q43" s="23">
        <v>552878.05099999998</v>
      </c>
      <c r="R43" s="23">
        <v>597808.66500000004</v>
      </c>
      <c r="S43" s="23">
        <v>639916.11800000002</v>
      </c>
      <c r="T43" s="23">
        <v>678869.85900000005</v>
      </c>
      <c r="U43" s="23">
        <v>714817.06900000002</v>
      </c>
      <c r="V43" s="23">
        <v>747683.73100000003</v>
      </c>
      <c r="W43" s="23">
        <v>776592.98600000003</v>
      </c>
      <c r="X43" s="23">
        <v>801346.78700000001</v>
      </c>
      <c r="Y43" s="23">
        <v>822177.56499999994</v>
      </c>
    </row>
    <row r="44" spans="2:25" x14ac:dyDescent="0.4">
      <c r="B44" s="29" t="s">
        <v>70</v>
      </c>
      <c r="C44" s="19">
        <v>27</v>
      </c>
      <c r="D44" s="19" t="s">
        <v>17</v>
      </c>
      <c r="E44" s="21" t="s">
        <v>19</v>
      </c>
      <c r="F44" s="21">
        <v>108</v>
      </c>
      <c r="G44" s="22" t="s">
        <v>71</v>
      </c>
      <c r="H44" s="21">
        <v>910</v>
      </c>
      <c r="I44" s="23">
        <v>5010.0249999999996</v>
      </c>
      <c r="J44" s="23">
        <v>5862.2470000000003</v>
      </c>
      <c r="K44" s="23">
        <v>6964.8580000000002</v>
      </c>
      <c r="L44" s="23">
        <v>8321.7450000000008</v>
      </c>
      <c r="M44" s="23">
        <v>9828.2990000000009</v>
      </c>
      <c r="N44" s="23">
        <v>11378.662</v>
      </c>
      <c r="O44" s="23">
        <v>12919.700999999999</v>
      </c>
      <c r="P44" s="23">
        <v>14482.135</v>
      </c>
      <c r="Q44" s="23">
        <v>16155.441000000001</v>
      </c>
      <c r="R44" s="23">
        <v>17971.266</v>
      </c>
      <c r="S44" s="23">
        <v>19811.59</v>
      </c>
      <c r="T44" s="23">
        <v>21553.096000000001</v>
      </c>
      <c r="U44" s="23">
        <v>23168.32</v>
      </c>
      <c r="V44" s="23">
        <v>24706.874</v>
      </c>
      <c r="W44" s="23">
        <v>26183.736000000001</v>
      </c>
      <c r="X44" s="23">
        <v>27597.723000000002</v>
      </c>
      <c r="Y44" s="23">
        <v>28903.841</v>
      </c>
    </row>
    <row r="45" spans="2:25" x14ac:dyDescent="0.4">
      <c r="B45" s="29" t="s">
        <v>72</v>
      </c>
      <c r="C45" s="19">
        <v>28</v>
      </c>
      <c r="D45" s="19" t="s">
        <v>17</v>
      </c>
      <c r="E45" s="21" t="s">
        <v>19</v>
      </c>
      <c r="F45" s="21">
        <v>174</v>
      </c>
      <c r="G45" s="22" t="s">
        <v>71</v>
      </c>
      <c r="H45" s="21">
        <v>910</v>
      </c>
      <c r="I45" s="23">
        <v>413.68400000000003</v>
      </c>
      <c r="J45" s="23">
        <v>469.839</v>
      </c>
      <c r="K45" s="23">
        <v>532.30100000000004</v>
      </c>
      <c r="L45" s="23">
        <v>601.03499999999997</v>
      </c>
      <c r="M45" s="23">
        <v>671.07600000000002</v>
      </c>
      <c r="N45" s="23">
        <v>740.04100000000005</v>
      </c>
      <c r="O45" s="23">
        <v>805.97900000000004</v>
      </c>
      <c r="P45" s="23">
        <v>870.35400000000004</v>
      </c>
      <c r="Q45" s="23">
        <v>934.70699999999999</v>
      </c>
      <c r="R45" s="23">
        <v>997.78099999999995</v>
      </c>
      <c r="S45" s="23">
        <v>1056.8620000000001</v>
      </c>
      <c r="T45" s="23">
        <v>1108.972</v>
      </c>
      <c r="U45" s="23">
        <v>1153.857</v>
      </c>
      <c r="V45" s="23">
        <v>1193.77</v>
      </c>
      <c r="W45" s="23">
        <v>1229.3409999999999</v>
      </c>
      <c r="X45" s="23">
        <v>1259.3989999999999</v>
      </c>
      <c r="Y45" s="23">
        <v>1282.4949999999999</v>
      </c>
    </row>
    <row r="46" spans="2:25" x14ac:dyDescent="0.4">
      <c r="B46" s="29" t="s">
        <v>73</v>
      </c>
      <c r="C46" s="19">
        <v>29</v>
      </c>
      <c r="D46" s="19" t="s">
        <v>17</v>
      </c>
      <c r="E46" s="21" t="s">
        <v>19</v>
      </c>
      <c r="F46" s="21">
        <v>262</v>
      </c>
      <c r="G46" s="22" t="s">
        <v>71</v>
      </c>
      <c r="H46" s="21">
        <v>910</v>
      </c>
      <c r="I46" s="23">
        <v>565.07100000000003</v>
      </c>
      <c r="J46" s="23">
        <v>618.71500000000003</v>
      </c>
      <c r="K46" s="23">
        <v>662.54600000000005</v>
      </c>
      <c r="L46" s="23">
        <v>710.04100000000005</v>
      </c>
      <c r="M46" s="23">
        <v>748.37699999999995</v>
      </c>
      <c r="N46" s="23">
        <v>774.20500000000004</v>
      </c>
      <c r="O46" s="23">
        <v>789.29399999999998</v>
      </c>
      <c r="P46" s="23">
        <v>793.52800000000002</v>
      </c>
      <c r="Q46" s="23">
        <v>795.75099999999998</v>
      </c>
      <c r="R46" s="23">
        <v>795.399</v>
      </c>
      <c r="S46" s="23">
        <v>794.88599999999997</v>
      </c>
      <c r="T46" s="23">
        <v>794.54600000000005</v>
      </c>
      <c r="U46" s="23">
        <v>783.37599999999998</v>
      </c>
      <c r="V46" s="23">
        <v>768.86300000000006</v>
      </c>
      <c r="W46" s="23">
        <v>754.125</v>
      </c>
      <c r="X46" s="23">
        <v>741.14</v>
      </c>
      <c r="Y46" s="23">
        <v>730.26</v>
      </c>
    </row>
    <row r="47" spans="2:25" x14ac:dyDescent="0.4">
      <c r="B47" s="29" t="s">
        <v>74</v>
      </c>
      <c r="C47" s="19">
        <v>30</v>
      </c>
      <c r="D47" s="19" t="s">
        <v>17</v>
      </c>
      <c r="E47" s="21" t="s">
        <v>19</v>
      </c>
      <c r="F47" s="21">
        <v>232</v>
      </c>
      <c r="G47" s="22" t="s">
        <v>71</v>
      </c>
      <c r="H47" s="21">
        <v>910</v>
      </c>
      <c r="I47" s="23">
        <v>1554.213</v>
      </c>
      <c r="J47" s="23">
        <v>1758.34</v>
      </c>
      <c r="K47" s="23">
        <v>2079.3530000000001</v>
      </c>
      <c r="L47" s="23">
        <v>2400.33</v>
      </c>
      <c r="M47" s="23">
        <v>2696.0639999999999</v>
      </c>
      <c r="N47" s="23">
        <v>2996.732</v>
      </c>
      <c r="O47" s="23">
        <v>3287.3110000000001</v>
      </c>
      <c r="P47" s="23">
        <v>3559.5309999999999</v>
      </c>
      <c r="Q47" s="23">
        <v>3852.7550000000001</v>
      </c>
      <c r="R47" s="23">
        <v>4162.7950000000001</v>
      </c>
      <c r="S47" s="23">
        <v>4401.7790000000005</v>
      </c>
      <c r="T47" s="23">
        <v>4546.6719999999996</v>
      </c>
      <c r="U47" s="23">
        <v>4702.0190000000002</v>
      </c>
      <c r="V47" s="23">
        <v>4850.1949999999997</v>
      </c>
      <c r="W47" s="23">
        <v>4992.0159999999996</v>
      </c>
      <c r="X47" s="23">
        <v>5097.4070000000002</v>
      </c>
      <c r="Y47" s="23">
        <v>5152.7039999999997</v>
      </c>
    </row>
    <row r="48" spans="2:25" x14ac:dyDescent="0.4">
      <c r="B48" s="29" t="s">
        <v>75</v>
      </c>
      <c r="C48" s="19">
        <v>31</v>
      </c>
      <c r="D48" s="19" t="s">
        <v>17</v>
      </c>
      <c r="E48" s="21" t="s">
        <v>19</v>
      </c>
      <c r="F48" s="21">
        <v>231</v>
      </c>
      <c r="G48" s="22" t="s">
        <v>71</v>
      </c>
      <c r="H48" s="21">
        <v>910</v>
      </c>
      <c r="I48" s="23">
        <v>52030.906000000003</v>
      </c>
      <c r="J48" s="23">
        <v>61663.042999999998</v>
      </c>
      <c r="K48" s="23">
        <v>71713.631999999998</v>
      </c>
      <c r="L48" s="23">
        <v>82372.122000000003</v>
      </c>
      <c r="M48" s="23">
        <v>93594.197</v>
      </c>
      <c r="N48" s="23">
        <v>105144.976</v>
      </c>
      <c r="O48" s="23">
        <v>116193.349</v>
      </c>
      <c r="P48" s="23">
        <v>126535.973</v>
      </c>
      <c r="Q48" s="23">
        <v>135338.27900000001</v>
      </c>
      <c r="R48" s="23">
        <v>142765.23300000001</v>
      </c>
      <c r="S48" s="23">
        <v>149336.28599999999</v>
      </c>
      <c r="T48" s="23">
        <v>155199.06200000001</v>
      </c>
      <c r="U48" s="23">
        <v>159726.614</v>
      </c>
      <c r="V48" s="23">
        <v>162815.41800000001</v>
      </c>
      <c r="W48" s="23">
        <v>164628.85</v>
      </c>
      <c r="X48" s="23">
        <v>165415.15</v>
      </c>
      <c r="Y48" s="23">
        <v>165450.24799999999</v>
      </c>
    </row>
    <row r="49" spans="2:25" x14ac:dyDescent="0.4">
      <c r="B49" s="29" t="s">
        <v>76</v>
      </c>
      <c r="C49" s="19">
        <v>32</v>
      </c>
      <c r="D49" s="19" t="s">
        <v>17</v>
      </c>
      <c r="E49" s="21" t="s">
        <v>19</v>
      </c>
      <c r="F49" s="21">
        <v>404</v>
      </c>
      <c r="G49" s="22" t="s">
        <v>71</v>
      </c>
      <c r="H49" s="21">
        <v>910</v>
      </c>
      <c r="I49" s="23">
        <v>25661.282999999999</v>
      </c>
      <c r="J49" s="23">
        <v>30066.351999999999</v>
      </c>
      <c r="K49" s="23">
        <v>34878.696000000004</v>
      </c>
      <c r="L49" s="23">
        <v>39539.135999999999</v>
      </c>
      <c r="M49" s="23">
        <v>43756.671999999999</v>
      </c>
      <c r="N49" s="23">
        <v>47927.341999999997</v>
      </c>
      <c r="O49" s="23">
        <v>51979.103999999999</v>
      </c>
      <c r="P49" s="23">
        <v>55889.156999999999</v>
      </c>
      <c r="Q49" s="23">
        <v>59625.932999999997</v>
      </c>
      <c r="R49" s="23">
        <v>62676.821000000004</v>
      </c>
      <c r="S49" s="23">
        <v>65110.211000000003</v>
      </c>
      <c r="T49" s="23">
        <v>66982.145000000004</v>
      </c>
      <c r="U49" s="23">
        <v>68642.805999999997</v>
      </c>
      <c r="V49" s="23">
        <v>70185.918000000005</v>
      </c>
      <c r="W49" s="23">
        <v>71157.501000000004</v>
      </c>
      <c r="X49" s="23">
        <v>71550.600000000006</v>
      </c>
      <c r="Y49" s="23">
        <v>71459.695000000007</v>
      </c>
    </row>
    <row r="50" spans="2:25" x14ac:dyDescent="0.4">
      <c r="B50" s="29" t="s">
        <v>77</v>
      </c>
      <c r="C50" s="19">
        <v>33</v>
      </c>
      <c r="D50" s="19" t="s">
        <v>17</v>
      </c>
      <c r="E50" s="21" t="s">
        <v>19</v>
      </c>
      <c r="F50" s="21">
        <v>450</v>
      </c>
      <c r="G50" s="22" t="s">
        <v>71</v>
      </c>
      <c r="H50" s="21">
        <v>910</v>
      </c>
      <c r="I50" s="23">
        <v>12726.541999999999</v>
      </c>
      <c r="J50" s="23">
        <v>14906.34</v>
      </c>
      <c r="K50" s="23">
        <v>17264.954000000002</v>
      </c>
      <c r="L50" s="23">
        <v>19779.313999999998</v>
      </c>
      <c r="M50" s="23">
        <v>22527.620999999999</v>
      </c>
      <c r="N50" s="23">
        <v>25484.28</v>
      </c>
      <c r="O50" s="23">
        <v>28600.019</v>
      </c>
      <c r="P50" s="23">
        <v>31755.303</v>
      </c>
      <c r="Q50" s="23">
        <v>34860.866999999998</v>
      </c>
      <c r="R50" s="23">
        <v>37870.370999999999</v>
      </c>
      <c r="S50" s="23">
        <v>40885.404000000002</v>
      </c>
      <c r="T50" s="23">
        <v>43874.887000000002</v>
      </c>
      <c r="U50" s="23">
        <v>46782.364000000001</v>
      </c>
      <c r="V50" s="23">
        <v>49475.457999999999</v>
      </c>
      <c r="W50" s="23">
        <v>51931.177000000003</v>
      </c>
      <c r="X50" s="23">
        <v>54166.207999999999</v>
      </c>
      <c r="Y50" s="23">
        <v>56188.777999999998</v>
      </c>
    </row>
    <row r="51" spans="2:25" x14ac:dyDescent="0.4">
      <c r="B51" s="29" t="s">
        <v>78</v>
      </c>
      <c r="C51" s="19">
        <v>34</v>
      </c>
      <c r="D51" s="19" t="s">
        <v>17</v>
      </c>
      <c r="E51" s="21" t="s">
        <v>19</v>
      </c>
      <c r="F51" s="21">
        <v>454</v>
      </c>
      <c r="G51" s="22" t="s">
        <v>71</v>
      </c>
      <c r="H51" s="21">
        <v>910</v>
      </c>
      <c r="I51" s="23">
        <v>8224.0519999999997</v>
      </c>
      <c r="J51" s="23">
        <v>9855.2279999999992</v>
      </c>
      <c r="K51" s="23">
        <v>11789.878000000001</v>
      </c>
      <c r="L51" s="23">
        <v>13793.306</v>
      </c>
      <c r="M51" s="23">
        <v>15830.383</v>
      </c>
      <c r="N51" s="23">
        <v>18038.002</v>
      </c>
      <c r="O51" s="23">
        <v>20380.694</v>
      </c>
      <c r="P51" s="23">
        <v>22696.440999999999</v>
      </c>
      <c r="Q51" s="23">
        <v>24978.413</v>
      </c>
      <c r="R51" s="23">
        <v>27166.613000000001</v>
      </c>
      <c r="S51" s="23">
        <v>29203.815999999999</v>
      </c>
      <c r="T51" s="23">
        <v>31043.654999999999</v>
      </c>
      <c r="U51" s="23">
        <v>32816.673999999999</v>
      </c>
      <c r="V51" s="23">
        <v>34500.417000000001</v>
      </c>
      <c r="W51" s="23">
        <v>35911.623</v>
      </c>
      <c r="X51" s="23">
        <v>37039.466999999997</v>
      </c>
      <c r="Y51" s="23">
        <v>37924.955000000002</v>
      </c>
    </row>
    <row r="52" spans="2:25" x14ac:dyDescent="0.4">
      <c r="B52" s="29" t="s">
        <v>79</v>
      </c>
      <c r="C52" s="19">
        <v>35</v>
      </c>
      <c r="D52" s="19" t="s">
        <v>17</v>
      </c>
      <c r="E52" s="21">
        <v>1</v>
      </c>
      <c r="F52" s="21">
        <v>480</v>
      </c>
      <c r="G52" s="22" t="s">
        <v>71</v>
      </c>
      <c r="H52" s="21">
        <v>910</v>
      </c>
      <c r="I52" s="23">
        <v>804.49099999999999</v>
      </c>
      <c r="J52" s="23">
        <v>808.23400000000004</v>
      </c>
      <c r="K52" s="23">
        <v>789.31899999999996</v>
      </c>
      <c r="L52" s="23">
        <v>767.22299999999996</v>
      </c>
      <c r="M52" s="23">
        <v>744.71900000000005</v>
      </c>
      <c r="N52" s="23">
        <v>708.03399999999999</v>
      </c>
      <c r="O52" s="23">
        <v>682.07899999999995</v>
      </c>
      <c r="P52" s="23">
        <v>653.50900000000001</v>
      </c>
      <c r="Q52" s="23">
        <v>610.048</v>
      </c>
      <c r="R52" s="23">
        <v>570.88199999999995</v>
      </c>
      <c r="S52" s="23">
        <v>529.06299999999999</v>
      </c>
      <c r="T52" s="23">
        <v>498.52100000000002</v>
      </c>
      <c r="U52" s="23">
        <v>477.875</v>
      </c>
      <c r="V52" s="23">
        <v>460.69099999999997</v>
      </c>
      <c r="W52" s="23">
        <v>443.55399999999997</v>
      </c>
      <c r="X52" s="23">
        <v>425.97300000000001</v>
      </c>
      <c r="Y52" s="23">
        <v>408.27600000000001</v>
      </c>
    </row>
    <row r="53" spans="2:25" x14ac:dyDescent="0.4">
      <c r="B53" s="29" t="s">
        <v>80</v>
      </c>
      <c r="C53" s="19">
        <v>36</v>
      </c>
      <c r="D53" s="19" t="s">
        <v>17</v>
      </c>
      <c r="E53" s="21" t="s">
        <v>19</v>
      </c>
      <c r="F53" s="21">
        <v>175</v>
      </c>
      <c r="G53" s="22" t="s">
        <v>71</v>
      </c>
      <c r="H53" s="21">
        <v>910</v>
      </c>
      <c r="I53" s="23">
        <v>125.402</v>
      </c>
      <c r="J53" s="23">
        <v>148.37299999999999</v>
      </c>
      <c r="K53" s="23">
        <v>175.077</v>
      </c>
      <c r="L53" s="23">
        <v>200.27</v>
      </c>
      <c r="M53" s="23">
        <v>223.26599999999999</v>
      </c>
      <c r="N53" s="23">
        <v>245.738</v>
      </c>
      <c r="O53" s="23">
        <v>269.81</v>
      </c>
      <c r="P53" s="23">
        <v>294.86799999999999</v>
      </c>
      <c r="Q53" s="23">
        <v>319.86500000000001</v>
      </c>
      <c r="R53" s="23">
        <v>339.78</v>
      </c>
      <c r="S53" s="23">
        <v>355.25799999999998</v>
      </c>
      <c r="T53" s="23">
        <v>365.59699999999998</v>
      </c>
      <c r="U53" s="23">
        <v>375.34699999999998</v>
      </c>
      <c r="V53" s="23">
        <v>384.30700000000002</v>
      </c>
      <c r="W53" s="23">
        <v>391.07600000000002</v>
      </c>
      <c r="X53" s="23">
        <v>394.76600000000002</v>
      </c>
      <c r="Y53" s="23">
        <v>395.298</v>
      </c>
    </row>
    <row r="54" spans="2:25" x14ac:dyDescent="0.4">
      <c r="B54" s="29" t="s">
        <v>81</v>
      </c>
      <c r="C54" s="19">
        <v>37</v>
      </c>
      <c r="D54" s="19" t="s">
        <v>17</v>
      </c>
      <c r="E54" s="21" t="s">
        <v>19</v>
      </c>
      <c r="F54" s="21">
        <v>508</v>
      </c>
      <c r="G54" s="22" t="s">
        <v>71</v>
      </c>
      <c r="H54" s="21">
        <v>910</v>
      </c>
      <c r="I54" s="23">
        <v>13047.718999999999</v>
      </c>
      <c r="J54" s="23">
        <v>15592.343999999999</v>
      </c>
      <c r="K54" s="23">
        <v>18518.009999999998</v>
      </c>
      <c r="L54" s="23">
        <v>21795.512999999999</v>
      </c>
      <c r="M54" s="23">
        <v>25424.046999999999</v>
      </c>
      <c r="N54" s="23">
        <v>29394.973999999998</v>
      </c>
      <c r="O54" s="23">
        <v>33628.980000000003</v>
      </c>
      <c r="P54" s="23">
        <v>38060.000999999997</v>
      </c>
      <c r="Q54" s="23">
        <v>42569.603000000003</v>
      </c>
      <c r="R54" s="23">
        <v>47003.580999999998</v>
      </c>
      <c r="S54" s="23">
        <v>51236.468999999997</v>
      </c>
      <c r="T54" s="23">
        <v>55297.733999999997</v>
      </c>
      <c r="U54" s="23">
        <v>59173.237999999998</v>
      </c>
      <c r="V54" s="23">
        <v>62773.472999999998</v>
      </c>
      <c r="W54" s="23">
        <v>66006.179999999993</v>
      </c>
      <c r="X54" s="23">
        <v>68866.433999999994</v>
      </c>
      <c r="Y54" s="23">
        <v>71339.536999999997</v>
      </c>
    </row>
    <row r="55" spans="2:25" x14ac:dyDescent="0.4">
      <c r="B55" s="29" t="s">
        <v>82</v>
      </c>
      <c r="C55" s="19">
        <v>38</v>
      </c>
      <c r="D55" s="19" t="s">
        <v>17</v>
      </c>
      <c r="E55" s="21" t="s">
        <v>19</v>
      </c>
      <c r="F55" s="21">
        <v>638</v>
      </c>
      <c r="G55" s="22" t="s">
        <v>71</v>
      </c>
      <c r="H55" s="21">
        <v>910</v>
      </c>
      <c r="I55" s="23">
        <v>510.14699999999999</v>
      </c>
      <c r="J55" s="23">
        <v>523.15899999999999</v>
      </c>
      <c r="K55" s="23">
        <v>524.67200000000003</v>
      </c>
      <c r="L55" s="23">
        <v>521.81799999999998</v>
      </c>
      <c r="M55" s="23">
        <v>521.84699999999998</v>
      </c>
      <c r="N55" s="23">
        <v>523.00900000000001</v>
      </c>
      <c r="O55" s="23">
        <v>529.85299999999995</v>
      </c>
      <c r="P55" s="23">
        <v>536.51300000000003</v>
      </c>
      <c r="Q55" s="23">
        <v>537.07799999999997</v>
      </c>
      <c r="R55" s="23">
        <v>528.76700000000005</v>
      </c>
      <c r="S55" s="23">
        <v>513.28599999999994</v>
      </c>
      <c r="T55" s="23">
        <v>498.86</v>
      </c>
      <c r="U55" s="23">
        <v>483.74200000000002</v>
      </c>
      <c r="V55" s="23">
        <v>470.34899999999999</v>
      </c>
      <c r="W55" s="23">
        <v>456.46100000000001</v>
      </c>
      <c r="X55" s="23">
        <v>440.77800000000002</v>
      </c>
      <c r="Y55" s="23">
        <v>423.75200000000001</v>
      </c>
    </row>
    <row r="56" spans="2:25" x14ac:dyDescent="0.4">
      <c r="B56" s="29" t="s">
        <v>83</v>
      </c>
      <c r="C56" s="19">
        <v>39</v>
      </c>
      <c r="D56" s="19" t="s">
        <v>17</v>
      </c>
      <c r="E56" s="21" t="s">
        <v>19</v>
      </c>
      <c r="F56" s="21">
        <v>646</v>
      </c>
      <c r="G56" s="22" t="s">
        <v>71</v>
      </c>
      <c r="H56" s="21">
        <v>910</v>
      </c>
      <c r="I56" s="23">
        <v>6081.375</v>
      </c>
      <c r="J56" s="23">
        <v>7011.3010000000004</v>
      </c>
      <c r="K56" s="23">
        <v>8034.8530000000001</v>
      </c>
      <c r="L56" s="23">
        <v>9197.2090000000007</v>
      </c>
      <c r="M56" s="23">
        <v>10459.071</v>
      </c>
      <c r="N56" s="23">
        <v>11660.992</v>
      </c>
      <c r="O56" s="23">
        <v>12739.741</v>
      </c>
      <c r="P56" s="23">
        <v>13773.42</v>
      </c>
      <c r="Q56" s="23">
        <v>14840.01</v>
      </c>
      <c r="R56" s="23">
        <v>15839.937</v>
      </c>
      <c r="S56" s="23">
        <v>16720.922999999999</v>
      </c>
      <c r="T56" s="23">
        <v>17427.662</v>
      </c>
      <c r="U56" s="23">
        <v>17993.137999999999</v>
      </c>
      <c r="V56" s="23">
        <v>18344.952000000001</v>
      </c>
      <c r="W56" s="23">
        <v>18590.157999999999</v>
      </c>
      <c r="X56" s="23">
        <v>18724.475999999999</v>
      </c>
      <c r="Y56" s="23">
        <v>18735.993999999999</v>
      </c>
    </row>
    <row r="57" spans="2:25" x14ac:dyDescent="0.4">
      <c r="B57" s="29" t="s">
        <v>84</v>
      </c>
      <c r="C57" s="19">
        <v>40</v>
      </c>
      <c r="D57" s="19" t="s">
        <v>17</v>
      </c>
      <c r="E57" s="21" t="s">
        <v>19</v>
      </c>
      <c r="F57" s="21">
        <v>690</v>
      </c>
      <c r="G57" s="22" t="s">
        <v>71</v>
      </c>
      <c r="H57" s="21">
        <v>910</v>
      </c>
      <c r="I57" s="23">
        <v>60.607999999999997</v>
      </c>
      <c r="J57" s="23">
        <v>60.128999999999998</v>
      </c>
      <c r="K57" s="23">
        <v>59.658000000000001</v>
      </c>
      <c r="L57" s="23">
        <v>59.421999999999997</v>
      </c>
      <c r="M57" s="23">
        <v>58.868000000000002</v>
      </c>
      <c r="N57" s="23">
        <v>57.896000000000001</v>
      </c>
      <c r="O57" s="23">
        <v>56.808</v>
      </c>
      <c r="P57" s="23">
        <v>56.04</v>
      </c>
      <c r="Q57" s="23">
        <v>55.491999999999997</v>
      </c>
      <c r="R57" s="23">
        <v>55.637999999999998</v>
      </c>
      <c r="S57" s="23">
        <v>55.643999999999998</v>
      </c>
      <c r="T57" s="23">
        <v>54.509</v>
      </c>
      <c r="U57" s="23">
        <v>52.664000000000001</v>
      </c>
      <c r="V57" s="23">
        <v>50.664999999999999</v>
      </c>
      <c r="W57" s="23">
        <v>49.054000000000002</v>
      </c>
      <c r="X57" s="23">
        <v>47.587000000000003</v>
      </c>
      <c r="Y57" s="23">
        <v>45.960999999999999</v>
      </c>
    </row>
    <row r="58" spans="2:25" x14ac:dyDescent="0.4">
      <c r="B58" s="29" t="s">
        <v>85</v>
      </c>
      <c r="C58" s="19">
        <v>41</v>
      </c>
      <c r="D58" s="19" t="s">
        <v>17</v>
      </c>
      <c r="E58" s="21" t="s">
        <v>19</v>
      </c>
      <c r="F58" s="21">
        <v>706</v>
      </c>
      <c r="G58" s="22" t="s">
        <v>71</v>
      </c>
      <c r="H58" s="21">
        <v>910</v>
      </c>
      <c r="I58" s="23">
        <v>6279.0209999999997</v>
      </c>
      <c r="J58" s="23">
        <v>7465.3620000000001</v>
      </c>
      <c r="K58" s="23">
        <v>8857.2420000000002</v>
      </c>
      <c r="L58" s="23">
        <v>10404.24</v>
      </c>
      <c r="M58" s="23">
        <v>12206.873</v>
      </c>
      <c r="N58" s="23">
        <v>14324.361000000001</v>
      </c>
      <c r="O58" s="23">
        <v>16724.457999999999</v>
      </c>
      <c r="P58" s="23">
        <v>19283.763999999999</v>
      </c>
      <c r="Q58" s="23">
        <v>21903.766</v>
      </c>
      <c r="R58" s="23">
        <v>24537.503000000001</v>
      </c>
      <c r="S58" s="23">
        <v>27279.232</v>
      </c>
      <c r="T58" s="23">
        <v>30096.292000000001</v>
      </c>
      <c r="U58" s="23">
        <v>32961.194000000003</v>
      </c>
      <c r="V58" s="23">
        <v>35739.815999999999</v>
      </c>
      <c r="W58" s="23">
        <v>38367.387000000002</v>
      </c>
      <c r="X58" s="23">
        <v>40828.533000000003</v>
      </c>
      <c r="Y58" s="23">
        <v>43171.858</v>
      </c>
    </row>
    <row r="59" spans="2:25" x14ac:dyDescent="0.4">
      <c r="B59" s="29" t="s">
        <v>86</v>
      </c>
      <c r="C59" s="19">
        <v>42</v>
      </c>
      <c r="D59" s="19" t="s">
        <v>17</v>
      </c>
      <c r="E59" s="21" t="s">
        <v>19</v>
      </c>
      <c r="F59" s="21">
        <v>728</v>
      </c>
      <c r="G59" s="22" t="s">
        <v>71</v>
      </c>
      <c r="H59" s="21">
        <v>910</v>
      </c>
      <c r="I59" s="23">
        <v>4990.8440000000001</v>
      </c>
      <c r="J59" s="23">
        <v>5714.7139999999999</v>
      </c>
      <c r="K59" s="23">
        <v>6559.424</v>
      </c>
      <c r="L59" s="23">
        <v>7497.5389999999998</v>
      </c>
      <c r="M59" s="23">
        <v>8491.1329999999998</v>
      </c>
      <c r="N59" s="23">
        <v>9544.3829999999998</v>
      </c>
      <c r="O59" s="23">
        <v>10631.008</v>
      </c>
      <c r="P59" s="23">
        <v>11702.814</v>
      </c>
      <c r="Q59" s="23">
        <v>12743.669</v>
      </c>
      <c r="R59" s="23">
        <v>13741.162</v>
      </c>
      <c r="S59" s="23">
        <v>14694.663</v>
      </c>
      <c r="T59" s="23">
        <v>15566.078</v>
      </c>
      <c r="U59" s="23">
        <v>16366.526</v>
      </c>
      <c r="V59" s="23">
        <v>17095.615000000002</v>
      </c>
      <c r="W59" s="23">
        <v>17727.022000000001</v>
      </c>
      <c r="X59" s="23">
        <v>18267.266</v>
      </c>
      <c r="Y59" s="23">
        <v>18711.945</v>
      </c>
    </row>
    <row r="60" spans="2:25" x14ac:dyDescent="0.4">
      <c r="B60" s="29" t="s">
        <v>87</v>
      </c>
      <c r="C60" s="19">
        <v>43</v>
      </c>
      <c r="D60" s="19" t="s">
        <v>17</v>
      </c>
      <c r="E60" s="21" t="s">
        <v>19</v>
      </c>
      <c r="F60" s="21">
        <v>800</v>
      </c>
      <c r="G60" s="22" t="s">
        <v>71</v>
      </c>
      <c r="H60" s="21">
        <v>910</v>
      </c>
      <c r="I60" s="23">
        <v>18527.348000000002</v>
      </c>
      <c r="J60" s="23">
        <v>22412.502</v>
      </c>
      <c r="K60" s="23">
        <v>27043.656999999999</v>
      </c>
      <c r="L60" s="23">
        <v>32247.725999999999</v>
      </c>
      <c r="M60" s="23">
        <v>37804.923000000003</v>
      </c>
      <c r="N60" s="23">
        <v>43406.038999999997</v>
      </c>
      <c r="O60" s="23">
        <v>49075.913999999997</v>
      </c>
      <c r="P60" s="23">
        <v>54611.942999999999</v>
      </c>
      <c r="Q60" s="23">
        <v>59806.216999999997</v>
      </c>
      <c r="R60" s="23">
        <v>64540.815999999999</v>
      </c>
      <c r="S60" s="23">
        <v>68629.168999999994</v>
      </c>
      <c r="T60" s="23">
        <v>71993.051999999996</v>
      </c>
      <c r="U60" s="23">
        <v>74642.683999999994</v>
      </c>
      <c r="V60" s="23">
        <v>76657.714000000007</v>
      </c>
      <c r="W60" s="23">
        <v>78170.668999999994</v>
      </c>
      <c r="X60" s="23">
        <v>79085.607000000004</v>
      </c>
      <c r="Y60" s="23">
        <v>79467.618000000002</v>
      </c>
    </row>
    <row r="61" spans="2:25" x14ac:dyDescent="0.4">
      <c r="B61" s="29" t="s">
        <v>88</v>
      </c>
      <c r="C61" s="19">
        <v>44</v>
      </c>
      <c r="D61" s="19" t="s">
        <v>17</v>
      </c>
      <c r="E61" s="21">
        <v>2</v>
      </c>
      <c r="F61" s="21">
        <v>834</v>
      </c>
      <c r="G61" s="22" t="s">
        <v>71</v>
      </c>
      <c r="H61" s="21">
        <v>910</v>
      </c>
      <c r="I61" s="23">
        <v>25703.727999999999</v>
      </c>
      <c r="J61" s="23">
        <v>30439.899000000001</v>
      </c>
      <c r="K61" s="23">
        <v>36050.495999999999</v>
      </c>
      <c r="L61" s="23">
        <v>42207.832999999999</v>
      </c>
      <c r="M61" s="23">
        <v>48929.002999999997</v>
      </c>
      <c r="N61" s="23">
        <v>56262.076000000001</v>
      </c>
      <c r="O61" s="23">
        <v>64281.067000000003</v>
      </c>
      <c r="P61" s="23">
        <v>72943.876999999993</v>
      </c>
      <c r="Q61" s="23">
        <v>82138.854000000007</v>
      </c>
      <c r="R61" s="23">
        <v>91814.497000000003</v>
      </c>
      <c r="S61" s="23">
        <v>101549.14</v>
      </c>
      <c r="T61" s="23">
        <v>111204.446</v>
      </c>
      <c r="U61" s="23">
        <v>121012.394</v>
      </c>
      <c r="V61" s="23">
        <v>130838.34299999999</v>
      </c>
      <c r="W61" s="23">
        <v>140485.16099999999</v>
      </c>
      <c r="X61" s="23">
        <v>149779.342</v>
      </c>
      <c r="Y61" s="23">
        <v>158570.035</v>
      </c>
    </row>
    <row r="62" spans="2:25" x14ac:dyDescent="0.4">
      <c r="B62" s="29" t="s">
        <v>89</v>
      </c>
      <c r="C62" s="19">
        <v>45</v>
      </c>
      <c r="D62" s="19" t="s">
        <v>17</v>
      </c>
      <c r="E62" s="21" t="s">
        <v>19</v>
      </c>
      <c r="F62" s="21">
        <v>894</v>
      </c>
      <c r="G62" s="22" t="s">
        <v>71</v>
      </c>
      <c r="H62" s="21">
        <v>910</v>
      </c>
      <c r="I62" s="23">
        <v>7778.2790000000005</v>
      </c>
      <c r="J62" s="23">
        <v>9388.83</v>
      </c>
      <c r="K62" s="23">
        <v>11214.458000000001</v>
      </c>
      <c r="L62" s="23">
        <v>13215.815000000001</v>
      </c>
      <c r="M62" s="23">
        <v>15261.081</v>
      </c>
      <c r="N62" s="23">
        <v>17483.991999999998</v>
      </c>
      <c r="O62" s="23">
        <v>19900.199000000001</v>
      </c>
      <c r="P62" s="23">
        <v>22468.388999999999</v>
      </c>
      <c r="Q62" s="23">
        <v>25120.874</v>
      </c>
      <c r="R62" s="23">
        <v>27790.154999999999</v>
      </c>
      <c r="S62" s="23">
        <v>30411.437000000002</v>
      </c>
      <c r="T62" s="23">
        <v>33033.055999999997</v>
      </c>
      <c r="U62" s="23">
        <v>35658.067999999999</v>
      </c>
      <c r="V62" s="23">
        <v>38341.178999999996</v>
      </c>
      <c r="W62" s="23">
        <v>40910.99</v>
      </c>
      <c r="X62" s="23">
        <v>43343.567000000003</v>
      </c>
      <c r="Y62" s="23">
        <v>45635.966999999997</v>
      </c>
    </row>
    <row r="63" spans="2:25" x14ac:dyDescent="0.4">
      <c r="B63" s="29" t="s">
        <v>90</v>
      </c>
      <c r="C63" s="19">
        <v>46</v>
      </c>
      <c r="D63" s="19" t="s">
        <v>17</v>
      </c>
      <c r="E63" s="21" t="s">
        <v>19</v>
      </c>
      <c r="F63" s="21">
        <v>716</v>
      </c>
      <c r="G63" s="22" t="s">
        <v>71</v>
      </c>
      <c r="H63" s="21">
        <v>910</v>
      </c>
      <c r="I63" s="23">
        <v>6546.82</v>
      </c>
      <c r="J63" s="23">
        <v>7407.4070000000002</v>
      </c>
      <c r="K63" s="23">
        <v>8625.1370000000006</v>
      </c>
      <c r="L63" s="23">
        <v>10111.41</v>
      </c>
      <c r="M63" s="23">
        <v>11366.344999999999</v>
      </c>
      <c r="N63" s="23">
        <v>12436.411</v>
      </c>
      <c r="O63" s="23">
        <v>13488.669</v>
      </c>
      <c r="P63" s="23">
        <v>14578.531999999999</v>
      </c>
      <c r="Q63" s="23">
        <v>15690.429</v>
      </c>
      <c r="R63" s="23">
        <v>16639.668000000001</v>
      </c>
      <c r="S63" s="23">
        <v>17341</v>
      </c>
      <c r="T63" s="23">
        <v>17731.017</v>
      </c>
      <c r="U63" s="23">
        <v>17844.169000000002</v>
      </c>
      <c r="V63" s="23">
        <v>18029.714</v>
      </c>
      <c r="W63" s="23">
        <v>18206.904999999999</v>
      </c>
      <c r="X63" s="23">
        <v>18275.364000000001</v>
      </c>
      <c r="Y63" s="23">
        <v>18178.348000000002</v>
      </c>
    </row>
    <row r="64" spans="2:25" x14ac:dyDescent="0.4">
      <c r="B64" s="28" t="s">
        <v>91</v>
      </c>
      <c r="C64" s="19">
        <v>47</v>
      </c>
      <c r="D64" s="19" t="s">
        <v>17</v>
      </c>
      <c r="E64" s="21" t="s">
        <v>19</v>
      </c>
      <c r="F64" s="21">
        <v>911</v>
      </c>
      <c r="G64" s="22" t="s">
        <v>69</v>
      </c>
      <c r="H64" s="21">
        <v>947</v>
      </c>
      <c r="I64" s="23">
        <v>74524.911999999997</v>
      </c>
      <c r="J64" s="23">
        <v>88233.091</v>
      </c>
      <c r="K64" s="23">
        <v>104761.72500000001</v>
      </c>
      <c r="L64" s="23">
        <v>123873.742</v>
      </c>
      <c r="M64" s="23">
        <v>144779.58499999999</v>
      </c>
      <c r="N64" s="23">
        <v>167445.14000000001</v>
      </c>
      <c r="O64" s="23">
        <v>191807.57500000001</v>
      </c>
      <c r="P64" s="23">
        <v>217677.58199999999</v>
      </c>
      <c r="Q64" s="23">
        <v>244584.07199999999</v>
      </c>
      <c r="R64" s="23">
        <v>271903.61099999998</v>
      </c>
      <c r="S64" s="23">
        <v>298576.79599999997</v>
      </c>
      <c r="T64" s="23">
        <v>323973.201</v>
      </c>
      <c r="U64" s="23">
        <v>348067.45199999999</v>
      </c>
      <c r="V64" s="23">
        <v>371033.00900000002</v>
      </c>
      <c r="W64" s="23">
        <v>392529.08299999998</v>
      </c>
      <c r="X64" s="23">
        <v>412115.69900000002</v>
      </c>
      <c r="Y64" s="23">
        <v>429463.288</v>
      </c>
    </row>
    <row r="65" spans="2:25" x14ac:dyDescent="0.4">
      <c r="B65" s="29" t="s">
        <v>92</v>
      </c>
      <c r="C65" s="19">
        <v>48</v>
      </c>
      <c r="D65" s="19" t="s">
        <v>17</v>
      </c>
      <c r="E65" s="21" t="s">
        <v>19</v>
      </c>
      <c r="F65" s="21">
        <v>24</v>
      </c>
      <c r="G65" s="22" t="s">
        <v>71</v>
      </c>
      <c r="H65" s="21">
        <v>911</v>
      </c>
      <c r="I65" s="23">
        <v>13365.071</v>
      </c>
      <c r="J65" s="23">
        <v>15980.441999999999</v>
      </c>
      <c r="K65" s="23">
        <v>19214.460999999999</v>
      </c>
      <c r="L65" s="23">
        <v>23059.277999999998</v>
      </c>
      <c r="M65" s="23">
        <v>27242.794999999998</v>
      </c>
      <c r="N65" s="23">
        <v>31919.065999999999</v>
      </c>
      <c r="O65" s="23">
        <v>37122.232000000004</v>
      </c>
      <c r="P65" s="23">
        <v>42838.519</v>
      </c>
      <c r="Q65" s="23">
        <v>49029.356</v>
      </c>
      <c r="R65" s="23">
        <v>55626.406000000003</v>
      </c>
      <c r="S65" s="23">
        <v>62426.955999999998</v>
      </c>
      <c r="T65" s="23">
        <v>69294.865000000005</v>
      </c>
      <c r="U65" s="23">
        <v>76284.285999999993</v>
      </c>
      <c r="V65" s="23">
        <v>83462.929999999993</v>
      </c>
      <c r="W65" s="23">
        <v>90659.601999999999</v>
      </c>
      <c r="X65" s="23">
        <v>97756.857000000004</v>
      </c>
      <c r="Y65" s="23">
        <v>104647.27</v>
      </c>
    </row>
    <row r="66" spans="2:25" x14ac:dyDescent="0.4">
      <c r="B66" s="29" t="s">
        <v>93</v>
      </c>
      <c r="C66" s="19">
        <v>49</v>
      </c>
      <c r="D66" s="19" t="s">
        <v>17</v>
      </c>
      <c r="E66" s="21" t="s">
        <v>19</v>
      </c>
      <c r="F66" s="21">
        <v>120</v>
      </c>
      <c r="G66" s="22" t="s">
        <v>71</v>
      </c>
      <c r="H66" s="21">
        <v>911</v>
      </c>
      <c r="I66" s="23">
        <v>11802.349</v>
      </c>
      <c r="J66" s="23">
        <v>13780.504999999999</v>
      </c>
      <c r="K66" s="23">
        <v>16068.554</v>
      </c>
      <c r="L66" s="23">
        <v>18580.775000000001</v>
      </c>
      <c r="M66" s="23">
        <v>21213.279999999999</v>
      </c>
      <c r="N66" s="23">
        <v>23926.627</v>
      </c>
      <c r="O66" s="23">
        <v>26691.511999999999</v>
      </c>
      <c r="P66" s="23">
        <v>29509.887999999999</v>
      </c>
      <c r="Q66" s="23">
        <v>32405.677</v>
      </c>
      <c r="R66" s="23">
        <v>35335.781000000003</v>
      </c>
      <c r="S66" s="23">
        <v>38163.89</v>
      </c>
      <c r="T66" s="23">
        <v>40814.936999999998</v>
      </c>
      <c r="U66" s="23">
        <v>43323.851000000002</v>
      </c>
      <c r="V66" s="23">
        <v>45724.737000000001</v>
      </c>
      <c r="W66" s="23">
        <v>47994.37</v>
      </c>
      <c r="X66" s="23">
        <v>50090.792000000001</v>
      </c>
      <c r="Y66" s="23">
        <v>51978.178999999996</v>
      </c>
    </row>
    <row r="67" spans="2:25" x14ac:dyDescent="0.4">
      <c r="B67" s="29" t="s">
        <v>94</v>
      </c>
      <c r="C67" s="19">
        <v>50</v>
      </c>
      <c r="D67" s="19" t="s">
        <v>17</v>
      </c>
      <c r="E67" s="21" t="s">
        <v>19</v>
      </c>
      <c r="F67" s="21">
        <v>140</v>
      </c>
      <c r="G67" s="22" t="s">
        <v>71</v>
      </c>
      <c r="H67" s="21">
        <v>911</v>
      </c>
      <c r="I67" s="23">
        <v>1994.404</v>
      </c>
      <c r="J67" s="23">
        <v>2334.241</v>
      </c>
      <c r="K67" s="23">
        <v>2749.7080000000001</v>
      </c>
      <c r="L67" s="23">
        <v>3175.3539999999998</v>
      </c>
      <c r="M67" s="23">
        <v>3597.2020000000002</v>
      </c>
      <c r="N67" s="23">
        <v>4061.13</v>
      </c>
      <c r="O67" s="23">
        <v>4557.63</v>
      </c>
      <c r="P67" s="23">
        <v>5052.7359999999999</v>
      </c>
      <c r="Q67" s="23">
        <v>5502.82</v>
      </c>
      <c r="R67" s="23">
        <v>5870.1769999999997</v>
      </c>
      <c r="S67" s="23">
        <v>6161.98</v>
      </c>
      <c r="T67" s="23">
        <v>6401.6949999999997</v>
      </c>
      <c r="U67" s="23">
        <v>6614.5230000000001</v>
      </c>
      <c r="V67" s="23">
        <v>6800.0360000000001</v>
      </c>
      <c r="W67" s="23">
        <v>6920.4719999999998</v>
      </c>
      <c r="X67" s="23">
        <v>6971.482</v>
      </c>
      <c r="Y67" s="23">
        <v>6970.759</v>
      </c>
    </row>
    <row r="68" spans="2:25" x14ac:dyDescent="0.4">
      <c r="B68" s="29" t="s">
        <v>95</v>
      </c>
      <c r="C68" s="19">
        <v>51</v>
      </c>
      <c r="D68" s="19" t="s">
        <v>17</v>
      </c>
      <c r="E68" s="21" t="s">
        <v>19</v>
      </c>
      <c r="F68" s="21">
        <v>148</v>
      </c>
      <c r="G68" s="22" t="s">
        <v>71</v>
      </c>
      <c r="H68" s="21">
        <v>911</v>
      </c>
      <c r="I68" s="23">
        <v>6524.165</v>
      </c>
      <c r="J68" s="23">
        <v>7818.598</v>
      </c>
      <c r="K68" s="23">
        <v>9330.8690000000006</v>
      </c>
      <c r="L68" s="23">
        <v>11043.031000000001</v>
      </c>
      <c r="M68" s="23">
        <v>12929.973</v>
      </c>
      <c r="N68" s="23">
        <v>14976.058000000001</v>
      </c>
      <c r="O68" s="23">
        <v>17146.346000000001</v>
      </c>
      <c r="P68" s="23">
        <v>19393.239000000001</v>
      </c>
      <c r="Q68" s="23">
        <v>21656.727999999999</v>
      </c>
      <c r="R68" s="23">
        <v>23894.628000000001</v>
      </c>
      <c r="S68" s="23">
        <v>26051.613000000001</v>
      </c>
      <c r="T68" s="23">
        <v>28102.566999999999</v>
      </c>
      <c r="U68" s="23">
        <v>30029.469000000001</v>
      </c>
      <c r="V68" s="23">
        <v>31803.83</v>
      </c>
      <c r="W68" s="23">
        <v>33403.756999999998</v>
      </c>
      <c r="X68" s="23">
        <v>34821.396000000001</v>
      </c>
      <c r="Y68" s="23">
        <v>36052.932000000001</v>
      </c>
    </row>
    <row r="69" spans="2:25" x14ac:dyDescent="0.4">
      <c r="B69" s="29" t="s">
        <v>96</v>
      </c>
      <c r="C69" s="19">
        <v>52</v>
      </c>
      <c r="D69" s="19" t="s">
        <v>17</v>
      </c>
      <c r="E69" s="21" t="s">
        <v>19</v>
      </c>
      <c r="F69" s="21">
        <v>178</v>
      </c>
      <c r="G69" s="22" t="s">
        <v>71</v>
      </c>
      <c r="H69" s="21">
        <v>911</v>
      </c>
      <c r="I69" s="23">
        <v>2515.3409999999999</v>
      </c>
      <c r="J69" s="23">
        <v>2900.8180000000002</v>
      </c>
      <c r="K69" s="23">
        <v>3361.444</v>
      </c>
      <c r="L69" s="23">
        <v>3861.279</v>
      </c>
      <c r="M69" s="23">
        <v>4361.7370000000001</v>
      </c>
      <c r="N69" s="23">
        <v>4884.134</v>
      </c>
      <c r="O69" s="23">
        <v>5462.6120000000001</v>
      </c>
      <c r="P69" s="23">
        <v>6105.1890000000003</v>
      </c>
      <c r="Q69" s="23">
        <v>6788.107</v>
      </c>
      <c r="R69" s="23">
        <v>7475.683</v>
      </c>
      <c r="S69" s="23">
        <v>8144.2560000000003</v>
      </c>
      <c r="T69" s="23">
        <v>8778.8220000000001</v>
      </c>
      <c r="U69" s="23">
        <v>9400.4850000000006</v>
      </c>
      <c r="V69" s="23">
        <v>10039.384</v>
      </c>
      <c r="W69" s="23">
        <v>10669.915999999999</v>
      </c>
      <c r="X69" s="23">
        <v>11276.101000000001</v>
      </c>
      <c r="Y69" s="23">
        <v>11838.467000000001</v>
      </c>
    </row>
    <row r="70" spans="2:25" x14ac:dyDescent="0.4">
      <c r="B70" s="29" t="s">
        <v>97</v>
      </c>
      <c r="C70" s="19">
        <v>53</v>
      </c>
      <c r="D70" s="19" t="s">
        <v>17</v>
      </c>
      <c r="E70" s="21" t="s">
        <v>19</v>
      </c>
      <c r="F70" s="21">
        <v>180</v>
      </c>
      <c r="G70" s="22" t="s">
        <v>71</v>
      </c>
      <c r="H70" s="21">
        <v>911</v>
      </c>
      <c r="I70" s="23">
        <v>36370.512999999999</v>
      </c>
      <c r="J70" s="23">
        <v>43202.839</v>
      </c>
      <c r="K70" s="23">
        <v>51513.642</v>
      </c>
      <c r="L70" s="23">
        <v>61292.732000000004</v>
      </c>
      <c r="M70" s="23">
        <v>72201.203999999998</v>
      </c>
      <c r="N70" s="23">
        <v>84083.054999999993</v>
      </c>
      <c r="O70" s="23">
        <v>96899.24</v>
      </c>
      <c r="P70" s="23">
        <v>110544.82799999999</v>
      </c>
      <c r="Q70" s="23">
        <v>124655.591</v>
      </c>
      <c r="R70" s="23">
        <v>138825.22700000001</v>
      </c>
      <c r="S70" s="23">
        <v>152422.98300000001</v>
      </c>
      <c r="T70" s="23">
        <v>165080.48699999999</v>
      </c>
      <c r="U70" s="23">
        <v>176668.03700000001</v>
      </c>
      <c r="V70" s="23">
        <v>187252.02600000001</v>
      </c>
      <c r="W70" s="23">
        <v>196742.14</v>
      </c>
      <c r="X70" s="23">
        <v>204885.84599999999</v>
      </c>
      <c r="Y70" s="23">
        <v>211510.875</v>
      </c>
    </row>
    <row r="71" spans="2:25" x14ac:dyDescent="0.4">
      <c r="B71" s="29" t="s">
        <v>98</v>
      </c>
      <c r="C71" s="19">
        <v>54</v>
      </c>
      <c r="D71" s="19" t="s">
        <v>17</v>
      </c>
      <c r="E71" s="21" t="s">
        <v>19</v>
      </c>
      <c r="F71" s="21">
        <v>226</v>
      </c>
      <c r="G71" s="22" t="s">
        <v>71</v>
      </c>
      <c r="H71" s="21">
        <v>911</v>
      </c>
      <c r="I71" s="23">
        <v>732.61300000000006</v>
      </c>
      <c r="J71" s="23">
        <v>853.077</v>
      </c>
      <c r="K71" s="23">
        <v>993.24699999999996</v>
      </c>
      <c r="L71" s="23">
        <v>1136.3109999999999</v>
      </c>
      <c r="M71" s="23">
        <v>1296.0150000000001</v>
      </c>
      <c r="N71" s="23">
        <v>1466.066</v>
      </c>
      <c r="O71" s="23">
        <v>1629.741</v>
      </c>
      <c r="P71" s="23">
        <v>1776.393</v>
      </c>
      <c r="Q71" s="23">
        <v>1911.13</v>
      </c>
      <c r="R71" s="23">
        <v>2038.443</v>
      </c>
      <c r="S71" s="23">
        <v>2166.3209999999999</v>
      </c>
      <c r="T71" s="23">
        <v>2284.8139999999999</v>
      </c>
      <c r="U71" s="23">
        <v>2396.7199999999998</v>
      </c>
      <c r="V71" s="23">
        <v>2497.4349999999999</v>
      </c>
      <c r="W71" s="23">
        <v>2584.3560000000002</v>
      </c>
      <c r="X71" s="23">
        <v>2657.7689999999998</v>
      </c>
      <c r="Y71" s="23">
        <v>2717.165</v>
      </c>
    </row>
    <row r="72" spans="2:25" x14ac:dyDescent="0.4">
      <c r="B72" s="29" t="s">
        <v>99</v>
      </c>
      <c r="C72" s="19">
        <v>55</v>
      </c>
      <c r="D72" s="19" t="s">
        <v>17</v>
      </c>
      <c r="E72" s="21" t="s">
        <v>19</v>
      </c>
      <c r="F72" s="21">
        <v>266</v>
      </c>
      <c r="G72" s="22" t="s">
        <v>71</v>
      </c>
      <c r="H72" s="21">
        <v>911</v>
      </c>
      <c r="I72" s="23">
        <v>1124.4079999999999</v>
      </c>
      <c r="J72" s="23">
        <v>1252.9179999999999</v>
      </c>
      <c r="K72" s="23">
        <v>1402.567</v>
      </c>
      <c r="L72" s="23">
        <v>1579.7950000000001</v>
      </c>
      <c r="M72" s="23">
        <v>1773.1420000000001</v>
      </c>
      <c r="N72" s="23">
        <v>1946.3130000000001</v>
      </c>
      <c r="O72" s="23">
        <v>2094.8829999999998</v>
      </c>
      <c r="P72" s="23">
        <v>2231.0329999999999</v>
      </c>
      <c r="Q72" s="23">
        <v>2384.808</v>
      </c>
      <c r="R72" s="23">
        <v>2564.1010000000001</v>
      </c>
      <c r="S72" s="23">
        <v>2745.5030000000002</v>
      </c>
      <c r="T72" s="23">
        <v>2903.5479999999998</v>
      </c>
      <c r="U72" s="23">
        <v>3020.9920000000002</v>
      </c>
      <c r="V72" s="23">
        <v>3105.8609999999999</v>
      </c>
      <c r="W72" s="23">
        <v>3190.87</v>
      </c>
      <c r="X72" s="23">
        <v>3277.0329999999999</v>
      </c>
      <c r="Y72" s="23">
        <v>3356.576</v>
      </c>
    </row>
    <row r="73" spans="2:25" x14ac:dyDescent="0.4">
      <c r="B73" s="29" t="s">
        <v>100</v>
      </c>
      <c r="C73" s="19">
        <v>56</v>
      </c>
      <c r="D73" s="19" t="s">
        <v>17</v>
      </c>
      <c r="E73" s="21" t="s">
        <v>19</v>
      </c>
      <c r="F73" s="21">
        <v>678</v>
      </c>
      <c r="G73" s="22" t="s">
        <v>71</v>
      </c>
      <c r="H73" s="21">
        <v>911</v>
      </c>
      <c r="I73" s="23">
        <v>96.048000000000002</v>
      </c>
      <c r="J73" s="23">
        <v>109.65300000000001</v>
      </c>
      <c r="K73" s="23">
        <v>127.233</v>
      </c>
      <c r="L73" s="23">
        <v>145.18700000000001</v>
      </c>
      <c r="M73" s="23">
        <v>164.23699999999999</v>
      </c>
      <c r="N73" s="23">
        <v>182.691</v>
      </c>
      <c r="O73" s="23">
        <v>203.37899999999999</v>
      </c>
      <c r="P73" s="23">
        <v>225.75700000000001</v>
      </c>
      <c r="Q73" s="23">
        <v>249.85499999999999</v>
      </c>
      <c r="R73" s="23">
        <v>273.16500000000002</v>
      </c>
      <c r="S73" s="23">
        <v>293.29399999999998</v>
      </c>
      <c r="T73" s="23">
        <v>311.46600000000001</v>
      </c>
      <c r="U73" s="23">
        <v>329.089</v>
      </c>
      <c r="V73" s="23">
        <v>346.77</v>
      </c>
      <c r="W73" s="23">
        <v>363.6</v>
      </c>
      <c r="X73" s="23">
        <v>378.423</v>
      </c>
      <c r="Y73" s="23">
        <v>391.065</v>
      </c>
    </row>
    <row r="74" spans="2:25" x14ac:dyDescent="0.4">
      <c r="B74" s="28" t="s">
        <v>101</v>
      </c>
      <c r="C74" s="19">
        <v>57</v>
      </c>
      <c r="D74" s="19" t="s">
        <v>17</v>
      </c>
      <c r="E74" s="21" t="s">
        <v>19</v>
      </c>
      <c r="F74" s="21">
        <v>913</v>
      </c>
      <c r="G74" s="22" t="s">
        <v>69</v>
      </c>
      <c r="H74" s="21">
        <v>947</v>
      </c>
      <c r="I74" s="23">
        <v>38228.290999999997</v>
      </c>
      <c r="J74" s="23">
        <v>40853.983999999997</v>
      </c>
      <c r="K74" s="23">
        <v>43816.512999999999</v>
      </c>
      <c r="L74" s="23">
        <v>46805.377999999997</v>
      </c>
      <c r="M74" s="23">
        <v>49304.095999999998</v>
      </c>
      <c r="N74" s="23">
        <v>51257.487000000001</v>
      </c>
      <c r="O74" s="23">
        <v>52453.266000000003</v>
      </c>
      <c r="P74" s="23">
        <v>53252.067999999999</v>
      </c>
      <c r="Q74" s="23">
        <v>54150.008999999998</v>
      </c>
      <c r="R74" s="23">
        <v>55133.057000000001</v>
      </c>
      <c r="S74" s="23">
        <v>55927.319000000003</v>
      </c>
      <c r="T74" s="23">
        <v>56079.981</v>
      </c>
      <c r="U74" s="23">
        <v>55810.997000000003</v>
      </c>
      <c r="V74" s="23">
        <v>55460.050999999999</v>
      </c>
      <c r="W74" s="23">
        <v>55080.921999999999</v>
      </c>
      <c r="X74" s="23">
        <v>54637.15</v>
      </c>
      <c r="Y74" s="23">
        <v>54071.173999999999</v>
      </c>
    </row>
    <row r="75" spans="2:25" x14ac:dyDescent="0.4">
      <c r="B75" s="29" t="s">
        <v>102</v>
      </c>
      <c r="C75" s="19">
        <v>58</v>
      </c>
      <c r="D75" s="19" t="s">
        <v>17</v>
      </c>
      <c r="E75" s="21" t="s">
        <v>19</v>
      </c>
      <c r="F75" s="21">
        <v>72</v>
      </c>
      <c r="G75" s="22" t="s">
        <v>71</v>
      </c>
      <c r="H75" s="21">
        <v>913</v>
      </c>
      <c r="I75" s="23">
        <v>1234.481</v>
      </c>
      <c r="J75" s="23">
        <v>1383.5940000000001</v>
      </c>
      <c r="K75" s="23">
        <v>1547.8130000000001</v>
      </c>
      <c r="L75" s="23">
        <v>1719.1980000000001</v>
      </c>
      <c r="M75" s="23">
        <v>1866.4290000000001</v>
      </c>
      <c r="N75" s="23">
        <v>1977.5309999999999</v>
      </c>
      <c r="O75" s="23">
        <v>2066.375</v>
      </c>
      <c r="P75" s="23">
        <v>2152.4839999999999</v>
      </c>
      <c r="Q75" s="23">
        <v>2232.4259999999999</v>
      </c>
      <c r="R75" s="23">
        <v>2305.2660000000001</v>
      </c>
      <c r="S75" s="23">
        <v>2353.2829999999999</v>
      </c>
      <c r="T75" s="23">
        <v>2377.7130000000002</v>
      </c>
      <c r="U75" s="23">
        <v>2380.4160000000002</v>
      </c>
      <c r="V75" s="23">
        <v>2377.0920000000001</v>
      </c>
      <c r="W75" s="23">
        <v>2375.2139999999999</v>
      </c>
      <c r="X75" s="23">
        <v>2367.8240000000001</v>
      </c>
      <c r="Y75" s="23">
        <v>2350.9650000000001</v>
      </c>
    </row>
    <row r="76" spans="2:25" x14ac:dyDescent="0.4">
      <c r="B76" s="29" t="s">
        <v>103</v>
      </c>
      <c r="C76" s="19">
        <v>59</v>
      </c>
      <c r="D76" s="19" t="s">
        <v>17</v>
      </c>
      <c r="E76" s="21" t="s">
        <v>19</v>
      </c>
      <c r="F76" s="21">
        <v>748</v>
      </c>
      <c r="G76" s="22" t="s">
        <v>71</v>
      </c>
      <c r="H76" s="21">
        <v>913</v>
      </c>
      <c r="I76" s="23">
        <v>549.971</v>
      </c>
      <c r="J76" s="23">
        <v>611.71500000000003</v>
      </c>
      <c r="K76" s="23">
        <v>693.05899999999997</v>
      </c>
      <c r="L76" s="23">
        <v>786.38800000000003</v>
      </c>
      <c r="M76" s="23">
        <v>875.01300000000003</v>
      </c>
      <c r="N76" s="23">
        <v>947.52800000000002</v>
      </c>
      <c r="O76" s="23">
        <v>1007.244</v>
      </c>
      <c r="P76" s="23">
        <v>1068.1679999999999</v>
      </c>
      <c r="Q76" s="23">
        <v>1125.8040000000001</v>
      </c>
      <c r="R76" s="23">
        <v>1181.0840000000001</v>
      </c>
      <c r="S76" s="23">
        <v>1223.17</v>
      </c>
      <c r="T76" s="23">
        <v>1243.1949999999999</v>
      </c>
      <c r="U76" s="23">
        <v>1255.5740000000001</v>
      </c>
      <c r="V76" s="23">
        <v>1262.9369999999999</v>
      </c>
      <c r="W76" s="23">
        <v>1272.001</v>
      </c>
      <c r="X76" s="23">
        <v>1276.962</v>
      </c>
      <c r="Y76" s="23">
        <v>1274.4169999999999</v>
      </c>
    </row>
    <row r="77" spans="2:25" x14ac:dyDescent="0.4">
      <c r="B77" s="29" t="s">
        <v>104</v>
      </c>
      <c r="C77" s="19">
        <v>60</v>
      </c>
      <c r="D77" s="19" t="s">
        <v>17</v>
      </c>
      <c r="E77" s="21" t="s">
        <v>19</v>
      </c>
      <c r="F77" s="21">
        <v>426</v>
      </c>
      <c r="G77" s="22" t="s">
        <v>71</v>
      </c>
      <c r="H77" s="21">
        <v>913</v>
      </c>
      <c r="I77" s="23">
        <v>1128.665</v>
      </c>
      <c r="J77" s="23">
        <v>1202.921</v>
      </c>
      <c r="K77" s="23">
        <v>1270.2370000000001</v>
      </c>
      <c r="L77" s="23">
        <v>1345.6969999999999</v>
      </c>
      <c r="M77" s="23">
        <v>1427.211</v>
      </c>
      <c r="N77" s="23">
        <v>1494.442</v>
      </c>
      <c r="O77" s="23">
        <v>1545.9970000000001</v>
      </c>
      <c r="P77" s="23">
        <v>1588.326</v>
      </c>
      <c r="Q77" s="23">
        <v>1626.59</v>
      </c>
      <c r="R77" s="23">
        <v>1660.3889999999999</v>
      </c>
      <c r="S77" s="23">
        <v>1682.348</v>
      </c>
      <c r="T77" s="23">
        <v>1699.5519999999999</v>
      </c>
      <c r="U77" s="23">
        <v>1701.806</v>
      </c>
      <c r="V77" s="23">
        <v>1686.723</v>
      </c>
      <c r="W77" s="23">
        <v>1662.809</v>
      </c>
      <c r="X77" s="23">
        <v>1631.912</v>
      </c>
      <c r="Y77" s="23">
        <v>1595.4369999999999</v>
      </c>
    </row>
    <row r="78" spans="2:25" x14ac:dyDescent="0.4">
      <c r="B78" s="29" t="s">
        <v>105</v>
      </c>
      <c r="C78" s="19">
        <v>61</v>
      </c>
      <c r="D78" s="19" t="s">
        <v>17</v>
      </c>
      <c r="E78" s="21" t="s">
        <v>19</v>
      </c>
      <c r="F78" s="21">
        <v>516</v>
      </c>
      <c r="G78" s="22" t="s">
        <v>71</v>
      </c>
      <c r="H78" s="21">
        <v>913</v>
      </c>
      <c r="I78" s="23">
        <v>1268.838</v>
      </c>
      <c r="J78" s="23">
        <v>1402.2919999999999</v>
      </c>
      <c r="K78" s="23">
        <v>1561.9960000000001</v>
      </c>
      <c r="L78" s="23">
        <v>1749.624</v>
      </c>
      <c r="M78" s="23">
        <v>1936.2249999999999</v>
      </c>
      <c r="N78" s="23">
        <v>2111.7689999999998</v>
      </c>
      <c r="O78" s="23">
        <v>2271.8629999999998</v>
      </c>
      <c r="P78" s="23">
        <v>2413.7060000000001</v>
      </c>
      <c r="Q78" s="23">
        <v>2544.2840000000001</v>
      </c>
      <c r="R78" s="23">
        <v>2673.145</v>
      </c>
      <c r="S78" s="23">
        <v>2805.375</v>
      </c>
      <c r="T78" s="23">
        <v>2904.8139999999999</v>
      </c>
      <c r="U78" s="23">
        <v>2968.4319999999998</v>
      </c>
      <c r="V78" s="23">
        <v>3015.3110000000001</v>
      </c>
      <c r="W78" s="23">
        <v>3053.2150000000001</v>
      </c>
      <c r="X78" s="23">
        <v>3083.6089999999999</v>
      </c>
      <c r="Y78" s="23">
        <v>3101.895</v>
      </c>
    </row>
    <row r="79" spans="2:25" x14ac:dyDescent="0.4">
      <c r="B79" s="29" t="s">
        <v>106</v>
      </c>
      <c r="C79" s="19">
        <v>62</v>
      </c>
      <c r="D79" s="19" t="s">
        <v>17</v>
      </c>
      <c r="E79" s="21" t="s">
        <v>19</v>
      </c>
      <c r="F79" s="21">
        <v>710</v>
      </c>
      <c r="G79" s="22" t="s">
        <v>71</v>
      </c>
      <c r="H79" s="21">
        <v>913</v>
      </c>
      <c r="I79" s="23">
        <v>34046.336000000003</v>
      </c>
      <c r="J79" s="23">
        <v>36253.462</v>
      </c>
      <c r="K79" s="23">
        <v>38743.408000000003</v>
      </c>
      <c r="L79" s="23">
        <v>41204.470999999998</v>
      </c>
      <c r="M79" s="23">
        <v>43199.218000000001</v>
      </c>
      <c r="N79" s="23">
        <v>44726.216999999997</v>
      </c>
      <c r="O79" s="23">
        <v>45561.786999999997</v>
      </c>
      <c r="P79" s="23">
        <v>46029.383999999998</v>
      </c>
      <c r="Q79" s="23">
        <v>46620.904999999999</v>
      </c>
      <c r="R79" s="23">
        <v>47313.173000000003</v>
      </c>
      <c r="S79" s="23">
        <v>47863.142999999996</v>
      </c>
      <c r="T79" s="23">
        <v>47854.707000000002</v>
      </c>
      <c r="U79" s="23">
        <v>47504.769</v>
      </c>
      <c r="V79" s="23">
        <v>47117.987999999998</v>
      </c>
      <c r="W79" s="23">
        <v>46717.682999999997</v>
      </c>
      <c r="X79" s="23">
        <v>46276.843000000001</v>
      </c>
      <c r="Y79" s="23">
        <v>45748.46</v>
      </c>
    </row>
    <row r="80" spans="2:25" x14ac:dyDescent="0.4">
      <c r="B80" s="28" t="s">
        <v>107</v>
      </c>
      <c r="C80" s="19">
        <v>63</v>
      </c>
      <c r="D80" s="19" t="s">
        <v>17</v>
      </c>
      <c r="E80" s="21" t="s">
        <v>19</v>
      </c>
      <c r="F80" s="21">
        <v>914</v>
      </c>
      <c r="G80" s="22" t="s">
        <v>69</v>
      </c>
      <c r="H80" s="21">
        <v>947</v>
      </c>
      <c r="I80" s="23">
        <v>174256.91399999999</v>
      </c>
      <c r="J80" s="23">
        <v>202611.88200000001</v>
      </c>
      <c r="K80" s="23">
        <v>235693.61600000001</v>
      </c>
      <c r="L80" s="23">
        <v>273350.46500000003</v>
      </c>
      <c r="M80" s="23">
        <v>314157.67</v>
      </c>
      <c r="N80" s="23">
        <v>357871.08799999999</v>
      </c>
      <c r="O80" s="23">
        <v>404657.61099999998</v>
      </c>
      <c r="P80" s="23">
        <v>454372.80099999998</v>
      </c>
      <c r="Q80" s="23">
        <v>506140.20400000003</v>
      </c>
      <c r="R80" s="23">
        <v>558309.98100000003</v>
      </c>
      <c r="S80" s="23">
        <v>609300.73499999999</v>
      </c>
      <c r="T80" s="23">
        <v>658364.28899999999</v>
      </c>
      <c r="U80" s="23">
        <v>704798.14399999997</v>
      </c>
      <c r="V80" s="23">
        <v>748908.35699999996</v>
      </c>
      <c r="W80" s="23">
        <v>789999.89500000002</v>
      </c>
      <c r="X80" s="23">
        <v>827302.41799999995</v>
      </c>
      <c r="Y80" s="23">
        <v>860274.67099999997</v>
      </c>
    </row>
    <row r="81" spans="2:25" x14ac:dyDescent="0.4">
      <c r="B81" s="29" t="s">
        <v>108</v>
      </c>
      <c r="C81" s="19">
        <v>64</v>
      </c>
      <c r="D81" s="19" t="s">
        <v>17</v>
      </c>
      <c r="E81" s="21" t="s">
        <v>19</v>
      </c>
      <c r="F81" s="21">
        <v>204</v>
      </c>
      <c r="G81" s="22" t="s">
        <v>71</v>
      </c>
      <c r="H81" s="21">
        <v>914</v>
      </c>
      <c r="I81" s="23">
        <v>5349.31</v>
      </c>
      <c r="J81" s="23">
        <v>6258.6610000000001</v>
      </c>
      <c r="K81" s="23">
        <v>7289.4</v>
      </c>
      <c r="L81" s="23">
        <v>8433.1910000000007</v>
      </c>
      <c r="M81" s="23">
        <v>9673.7559999999994</v>
      </c>
      <c r="N81" s="23">
        <v>11007.216</v>
      </c>
      <c r="O81" s="23">
        <v>12425.47</v>
      </c>
      <c r="P81" s="23">
        <v>13906.512000000001</v>
      </c>
      <c r="Q81" s="23">
        <v>15421.116</v>
      </c>
      <c r="R81" s="23">
        <v>16950.14</v>
      </c>
      <c r="S81" s="23">
        <v>18480.509999999998</v>
      </c>
      <c r="T81" s="23">
        <v>19987.063999999998</v>
      </c>
      <c r="U81" s="23">
        <v>21466.179</v>
      </c>
      <c r="V81" s="23">
        <v>22906.787</v>
      </c>
      <c r="W81" s="23">
        <v>24289.812999999998</v>
      </c>
      <c r="X81" s="23">
        <v>25588.794000000002</v>
      </c>
      <c r="Y81" s="23">
        <v>26787.35</v>
      </c>
    </row>
    <row r="82" spans="2:25" x14ac:dyDescent="0.4">
      <c r="B82" s="29" t="s">
        <v>109</v>
      </c>
      <c r="C82" s="19">
        <v>65</v>
      </c>
      <c r="D82" s="19" t="s">
        <v>17</v>
      </c>
      <c r="E82" s="21" t="s">
        <v>19</v>
      </c>
      <c r="F82" s="21">
        <v>854</v>
      </c>
      <c r="G82" s="22" t="s">
        <v>71</v>
      </c>
      <c r="H82" s="21">
        <v>914</v>
      </c>
      <c r="I82" s="23">
        <v>8817.5630000000001</v>
      </c>
      <c r="J82" s="23">
        <v>10449.6</v>
      </c>
      <c r="K82" s="23">
        <v>12380.762000000001</v>
      </c>
      <c r="L82" s="23">
        <v>14530.255999999999</v>
      </c>
      <c r="M82" s="23">
        <v>16878.694</v>
      </c>
      <c r="N82" s="23">
        <v>19393.005000000001</v>
      </c>
      <c r="O82" s="23">
        <v>22088.179</v>
      </c>
      <c r="P82" s="23">
        <v>24956.319</v>
      </c>
      <c r="Q82" s="23">
        <v>27919.562999999998</v>
      </c>
      <c r="R82" s="23">
        <v>30883.011999999999</v>
      </c>
      <c r="S82" s="23">
        <v>33764.527999999998</v>
      </c>
      <c r="T82" s="23">
        <v>36487.442000000003</v>
      </c>
      <c r="U82" s="23">
        <v>39100.796000000002</v>
      </c>
      <c r="V82" s="23">
        <v>41588.839999999997</v>
      </c>
      <c r="W82" s="23">
        <v>43888.008000000002</v>
      </c>
      <c r="X82" s="23">
        <v>45949.682999999997</v>
      </c>
      <c r="Y82" s="23">
        <v>47731.133999999998</v>
      </c>
    </row>
    <row r="83" spans="2:25" x14ac:dyDescent="0.4">
      <c r="B83" s="29" t="s">
        <v>110</v>
      </c>
      <c r="C83" s="19">
        <v>66</v>
      </c>
      <c r="D83" s="19" t="s">
        <v>17</v>
      </c>
      <c r="E83" s="21" t="s">
        <v>19</v>
      </c>
      <c r="F83" s="21">
        <v>132</v>
      </c>
      <c r="G83" s="22" t="s">
        <v>71</v>
      </c>
      <c r="H83" s="21">
        <v>914</v>
      </c>
      <c r="I83" s="23">
        <v>324.363</v>
      </c>
      <c r="J83" s="23">
        <v>350.17</v>
      </c>
      <c r="K83" s="23">
        <v>369.67500000000001</v>
      </c>
      <c r="L83" s="23">
        <v>390.06799999999998</v>
      </c>
      <c r="M83" s="23">
        <v>406.37200000000001</v>
      </c>
      <c r="N83" s="23">
        <v>414.803</v>
      </c>
      <c r="O83" s="23">
        <v>412.07600000000002</v>
      </c>
      <c r="P83" s="23">
        <v>401.65600000000001</v>
      </c>
      <c r="Q83" s="23">
        <v>390.31</v>
      </c>
      <c r="R83" s="23">
        <v>384.77499999999998</v>
      </c>
      <c r="S83" s="23">
        <v>379.35700000000003</v>
      </c>
      <c r="T83" s="23">
        <v>371.96100000000001</v>
      </c>
      <c r="U83" s="23">
        <v>359.99700000000001</v>
      </c>
      <c r="V83" s="23">
        <v>346.84500000000003</v>
      </c>
      <c r="W83" s="23">
        <v>333.96800000000002</v>
      </c>
      <c r="X83" s="23">
        <v>321.91399999999999</v>
      </c>
      <c r="Y83" s="23">
        <v>310.32900000000001</v>
      </c>
    </row>
    <row r="84" spans="2:25" x14ac:dyDescent="0.4">
      <c r="B84" s="29" t="s">
        <v>111</v>
      </c>
      <c r="C84" s="19">
        <v>67</v>
      </c>
      <c r="D84" s="19" t="s">
        <v>17</v>
      </c>
      <c r="E84" s="21" t="s">
        <v>19</v>
      </c>
      <c r="F84" s="21">
        <v>384</v>
      </c>
      <c r="G84" s="22" t="s">
        <v>71</v>
      </c>
      <c r="H84" s="21">
        <v>914</v>
      </c>
      <c r="I84" s="23">
        <v>11762.755999999999</v>
      </c>
      <c r="J84" s="23">
        <v>13680.075999999999</v>
      </c>
      <c r="K84" s="23">
        <v>15784.52</v>
      </c>
      <c r="L84" s="23">
        <v>18151.749</v>
      </c>
      <c r="M84" s="23">
        <v>20770.305</v>
      </c>
      <c r="N84" s="23">
        <v>23560.194</v>
      </c>
      <c r="O84" s="23">
        <v>26504.057000000001</v>
      </c>
      <c r="P84" s="23">
        <v>29531.429</v>
      </c>
      <c r="Q84" s="23">
        <v>32592.163</v>
      </c>
      <c r="R84" s="23">
        <v>35657.294000000002</v>
      </c>
      <c r="S84" s="23">
        <v>38740.699000000001</v>
      </c>
      <c r="T84" s="23">
        <v>41857.082000000002</v>
      </c>
      <c r="U84" s="23">
        <v>44891.580999999998</v>
      </c>
      <c r="V84" s="23">
        <v>47790.116999999998</v>
      </c>
      <c r="W84" s="23">
        <v>50552.875999999997</v>
      </c>
      <c r="X84" s="23">
        <v>53175.735999999997</v>
      </c>
      <c r="Y84" s="23">
        <v>55645.493000000002</v>
      </c>
    </row>
    <row r="85" spans="2:25" x14ac:dyDescent="0.4">
      <c r="B85" s="29" t="s">
        <v>112</v>
      </c>
      <c r="C85" s="19">
        <v>68</v>
      </c>
      <c r="D85" s="19" t="s">
        <v>17</v>
      </c>
      <c r="E85" s="21" t="s">
        <v>19</v>
      </c>
      <c r="F85" s="21">
        <v>270</v>
      </c>
      <c r="G85" s="22" t="s">
        <v>71</v>
      </c>
      <c r="H85" s="21">
        <v>914</v>
      </c>
      <c r="I85" s="23">
        <v>1036.3240000000001</v>
      </c>
      <c r="J85" s="23">
        <v>1220.7550000000001</v>
      </c>
      <c r="K85" s="23">
        <v>1433.106</v>
      </c>
      <c r="L85" s="23">
        <v>1680.152</v>
      </c>
      <c r="M85" s="23">
        <v>1961.453</v>
      </c>
      <c r="N85" s="23">
        <v>2261.4029999999998</v>
      </c>
      <c r="O85" s="23">
        <v>2573.067</v>
      </c>
      <c r="P85" s="23">
        <v>2882.45</v>
      </c>
      <c r="Q85" s="23">
        <v>3184.71</v>
      </c>
      <c r="R85" s="23">
        <v>3483.087</v>
      </c>
      <c r="S85" s="23">
        <v>3769.0659999999998</v>
      </c>
      <c r="T85" s="23">
        <v>4026.1619999999998</v>
      </c>
      <c r="U85" s="23">
        <v>4246.8559999999998</v>
      </c>
      <c r="V85" s="23">
        <v>4432.0600000000004</v>
      </c>
      <c r="W85" s="23">
        <v>4583.4650000000001</v>
      </c>
      <c r="X85" s="23">
        <v>4705.1030000000001</v>
      </c>
      <c r="Y85" s="23">
        <v>4798.7569999999996</v>
      </c>
    </row>
    <row r="86" spans="2:25" x14ac:dyDescent="0.4">
      <c r="B86" s="29" t="s">
        <v>113</v>
      </c>
      <c r="C86" s="19">
        <v>69</v>
      </c>
      <c r="D86" s="19" t="s">
        <v>17</v>
      </c>
      <c r="E86" s="21" t="s">
        <v>19</v>
      </c>
      <c r="F86" s="21">
        <v>288</v>
      </c>
      <c r="G86" s="22" t="s">
        <v>71</v>
      </c>
      <c r="H86" s="21">
        <v>914</v>
      </c>
      <c r="I86" s="23">
        <v>15422.55</v>
      </c>
      <c r="J86" s="23">
        <v>17400.41</v>
      </c>
      <c r="K86" s="23">
        <v>19471.159</v>
      </c>
      <c r="L86" s="23">
        <v>21730.006000000001</v>
      </c>
      <c r="M86" s="23">
        <v>24045.993999999999</v>
      </c>
      <c r="N86" s="23">
        <v>26386.861000000001</v>
      </c>
      <c r="O86" s="23">
        <v>28680.452000000001</v>
      </c>
      <c r="P86" s="23">
        <v>30905.364000000001</v>
      </c>
      <c r="Q86" s="23">
        <v>33116.392</v>
      </c>
      <c r="R86" s="23">
        <v>35261.120999999999</v>
      </c>
      <c r="S86" s="23">
        <v>37326.180999999997</v>
      </c>
      <c r="T86" s="23">
        <v>39199.254000000001</v>
      </c>
      <c r="U86" s="23">
        <v>40811.277999999998</v>
      </c>
      <c r="V86" s="23">
        <v>42269.184000000001</v>
      </c>
      <c r="W86" s="23">
        <v>43565.55</v>
      </c>
      <c r="X86" s="23">
        <v>44710.773999999998</v>
      </c>
      <c r="Y86" s="23">
        <v>45640.345999999998</v>
      </c>
    </row>
    <row r="87" spans="2:25" x14ac:dyDescent="0.4">
      <c r="B87" s="29" t="s">
        <v>114</v>
      </c>
      <c r="C87" s="19">
        <v>70</v>
      </c>
      <c r="D87" s="19" t="s">
        <v>17</v>
      </c>
      <c r="E87" s="21" t="s">
        <v>19</v>
      </c>
      <c r="F87" s="21">
        <v>324</v>
      </c>
      <c r="G87" s="22" t="s">
        <v>71</v>
      </c>
      <c r="H87" s="21">
        <v>914</v>
      </c>
      <c r="I87" s="23">
        <v>5579.9949999999999</v>
      </c>
      <c r="J87" s="23">
        <v>6681.8450000000003</v>
      </c>
      <c r="K87" s="23">
        <v>7903.5959999999995</v>
      </c>
      <c r="L87" s="23">
        <v>9238.1409999999996</v>
      </c>
      <c r="M87" s="23">
        <v>10698.089</v>
      </c>
      <c r="N87" s="23">
        <v>12256.081</v>
      </c>
      <c r="O87" s="23">
        <v>13859.495000000001</v>
      </c>
      <c r="P87" s="23">
        <v>15448.541999999999</v>
      </c>
      <c r="Q87" s="23">
        <v>16972.253000000001</v>
      </c>
      <c r="R87" s="23">
        <v>18415.863000000001</v>
      </c>
      <c r="S87" s="23">
        <v>19805.244999999999</v>
      </c>
      <c r="T87" s="23">
        <v>21143.996999999999</v>
      </c>
      <c r="U87" s="23">
        <v>22410.716</v>
      </c>
      <c r="V87" s="23">
        <v>23571.058000000001</v>
      </c>
      <c r="W87" s="23">
        <v>24599.725999999999</v>
      </c>
      <c r="X87" s="23">
        <v>25497.137999999999</v>
      </c>
      <c r="Y87" s="23">
        <v>26266.664000000001</v>
      </c>
    </row>
    <row r="88" spans="2:25" x14ac:dyDescent="0.4">
      <c r="B88" s="29" t="s">
        <v>115</v>
      </c>
      <c r="C88" s="19">
        <v>71</v>
      </c>
      <c r="D88" s="19" t="s">
        <v>17</v>
      </c>
      <c r="E88" s="21" t="s">
        <v>19</v>
      </c>
      <c r="F88" s="21">
        <v>624</v>
      </c>
      <c r="G88" s="22" t="s">
        <v>71</v>
      </c>
      <c r="H88" s="21">
        <v>914</v>
      </c>
      <c r="I88" s="23">
        <v>878.82799999999997</v>
      </c>
      <c r="J88" s="23">
        <v>1012.566</v>
      </c>
      <c r="K88" s="23">
        <v>1172.6669999999999</v>
      </c>
      <c r="L88" s="23">
        <v>1355.04</v>
      </c>
      <c r="M88" s="23">
        <v>1544.0070000000001</v>
      </c>
      <c r="N88" s="23">
        <v>1733.422</v>
      </c>
      <c r="O88" s="23">
        <v>1917.961</v>
      </c>
      <c r="P88" s="23">
        <v>2102.0940000000001</v>
      </c>
      <c r="Q88" s="23">
        <v>2285.3690000000001</v>
      </c>
      <c r="R88" s="23">
        <v>2469.0720000000001</v>
      </c>
      <c r="S88" s="23">
        <v>2643.194</v>
      </c>
      <c r="T88" s="23">
        <v>2798.299</v>
      </c>
      <c r="U88" s="23">
        <v>2933.451</v>
      </c>
      <c r="V88" s="23">
        <v>3055.8910000000001</v>
      </c>
      <c r="W88" s="23">
        <v>3166.6930000000002</v>
      </c>
      <c r="X88" s="23">
        <v>3264.5349999999999</v>
      </c>
      <c r="Y88" s="23">
        <v>3345.8180000000002</v>
      </c>
    </row>
    <row r="89" spans="2:25" x14ac:dyDescent="0.4">
      <c r="B89" s="29" t="s">
        <v>116</v>
      </c>
      <c r="C89" s="19">
        <v>72</v>
      </c>
      <c r="D89" s="19" t="s">
        <v>17</v>
      </c>
      <c r="E89" s="21" t="s">
        <v>19</v>
      </c>
      <c r="F89" s="21">
        <v>430</v>
      </c>
      <c r="G89" s="22" t="s">
        <v>71</v>
      </c>
      <c r="H89" s="21">
        <v>914</v>
      </c>
      <c r="I89" s="23">
        <v>2295.9969999999998</v>
      </c>
      <c r="J89" s="23">
        <v>2675.33</v>
      </c>
      <c r="K89" s="23">
        <v>3095.5949999999998</v>
      </c>
      <c r="L89" s="23">
        <v>3536.6280000000002</v>
      </c>
      <c r="M89" s="23">
        <v>3991.3620000000001</v>
      </c>
      <c r="N89" s="23">
        <v>4468.7219999999998</v>
      </c>
      <c r="O89" s="23">
        <v>4963.7520000000004</v>
      </c>
      <c r="P89" s="23">
        <v>5477.5990000000002</v>
      </c>
      <c r="Q89" s="23">
        <v>5998.6120000000001</v>
      </c>
      <c r="R89" s="23">
        <v>6488.7</v>
      </c>
      <c r="S89" s="23">
        <v>6938.9040000000005</v>
      </c>
      <c r="T89" s="23">
        <v>7360.2120000000004</v>
      </c>
      <c r="U89" s="23">
        <v>7760.6790000000001</v>
      </c>
      <c r="V89" s="23">
        <v>8135.2929999999997</v>
      </c>
      <c r="W89" s="23">
        <v>8464.1530000000002</v>
      </c>
      <c r="X89" s="23">
        <v>8744.5049999999992</v>
      </c>
      <c r="Y89" s="23">
        <v>8973.6980000000003</v>
      </c>
    </row>
    <row r="90" spans="2:25" x14ac:dyDescent="0.4">
      <c r="B90" s="29" t="s">
        <v>117</v>
      </c>
      <c r="C90" s="19">
        <v>73</v>
      </c>
      <c r="D90" s="19" t="s">
        <v>17</v>
      </c>
      <c r="E90" s="21" t="s">
        <v>19</v>
      </c>
      <c r="F90" s="21">
        <v>466</v>
      </c>
      <c r="G90" s="22" t="s">
        <v>71</v>
      </c>
      <c r="H90" s="21">
        <v>914</v>
      </c>
      <c r="I90" s="23">
        <v>7979.4110000000001</v>
      </c>
      <c r="J90" s="23">
        <v>9532.5010000000002</v>
      </c>
      <c r="K90" s="23">
        <v>11478.902</v>
      </c>
      <c r="L90" s="23">
        <v>13658.251</v>
      </c>
      <c r="M90" s="23">
        <v>16026.153</v>
      </c>
      <c r="N90" s="23">
        <v>18632.239000000001</v>
      </c>
      <c r="O90" s="23">
        <v>21511.626</v>
      </c>
      <c r="P90" s="23">
        <v>24617.794999999998</v>
      </c>
      <c r="Q90" s="23">
        <v>27839.135999999999</v>
      </c>
      <c r="R90" s="23">
        <v>31030.357</v>
      </c>
      <c r="S90" s="23">
        <v>34056.184000000001</v>
      </c>
      <c r="T90" s="23">
        <v>36851.692999999999</v>
      </c>
      <c r="U90" s="23">
        <v>39463.315000000002</v>
      </c>
      <c r="V90" s="23">
        <v>41873.476000000002</v>
      </c>
      <c r="W90" s="23">
        <v>44012.47</v>
      </c>
      <c r="X90" s="23">
        <v>45795.705000000002</v>
      </c>
      <c r="Y90" s="23">
        <v>47253.464999999997</v>
      </c>
    </row>
    <row r="91" spans="2:25" x14ac:dyDescent="0.4">
      <c r="B91" s="29" t="s">
        <v>118</v>
      </c>
      <c r="C91" s="19">
        <v>74</v>
      </c>
      <c r="D91" s="19" t="s">
        <v>17</v>
      </c>
      <c r="E91" s="21" t="s">
        <v>19</v>
      </c>
      <c r="F91" s="21">
        <v>478</v>
      </c>
      <c r="G91" s="22" t="s">
        <v>71</v>
      </c>
      <c r="H91" s="21">
        <v>914</v>
      </c>
      <c r="I91" s="23">
        <v>2186.5140000000001</v>
      </c>
      <c r="J91" s="23">
        <v>2534.1170000000002</v>
      </c>
      <c r="K91" s="23">
        <v>2917.74</v>
      </c>
      <c r="L91" s="23">
        <v>3348.8710000000001</v>
      </c>
      <c r="M91" s="23">
        <v>3804.6779999999999</v>
      </c>
      <c r="N91" s="23">
        <v>4273.0200000000004</v>
      </c>
      <c r="O91" s="23">
        <v>4750.6049999999996</v>
      </c>
      <c r="P91" s="23">
        <v>5239.9129999999996</v>
      </c>
      <c r="Q91" s="23">
        <v>5752.6909999999998</v>
      </c>
      <c r="R91" s="23">
        <v>6280.777</v>
      </c>
      <c r="S91" s="23">
        <v>6813.7309999999998</v>
      </c>
      <c r="T91" s="23">
        <v>7335.2420000000002</v>
      </c>
      <c r="U91" s="23">
        <v>7830.4359999999997</v>
      </c>
      <c r="V91" s="23">
        <v>8310.8430000000008</v>
      </c>
      <c r="W91" s="23">
        <v>8780.0499999999993</v>
      </c>
      <c r="X91" s="23">
        <v>9231.1779999999999</v>
      </c>
      <c r="Y91" s="23">
        <v>9662.0310000000009</v>
      </c>
    </row>
    <row r="92" spans="2:25" x14ac:dyDescent="0.4">
      <c r="B92" s="29" t="s">
        <v>119</v>
      </c>
      <c r="C92" s="19">
        <v>75</v>
      </c>
      <c r="D92" s="19" t="s">
        <v>17</v>
      </c>
      <c r="E92" s="21" t="s">
        <v>19</v>
      </c>
      <c r="F92" s="21">
        <v>562</v>
      </c>
      <c r="G92" s="22" t="s">
        <v>71</v>
      </c>
      <c r="H92" s="21">
        <v>914</v>
      </c>
      <c r="I92" s="23">
        <v>8919.06</v>
      </c>
      <c r="J92" s="23">
        <v>10939.816000000001</v>
      </c>
      <c r="K92" s="23">
        <v>13467.977999999999</v>
      </c>
      <c r="L92" s="23">
        <v>16596.127</v>
      </c>
      <c r="M92" s="23">
        <v>20297.689999999999</v>
      </c>
      <c r="N92" s="23">
        <v>24630.13</v>
      </c>
      <c r="O92" s="23">
        <v>29651.386999999999</v>
      </c>
      <c r="P92" s="23">
        <v>35296.245000000003</v>
      </c>
      <c r="Q92" s="23">
        <v>41466.510999999999</v>
      </c>
      <c r="R92" s="23">
        <v>48040.156999999999</v>
      </c>
      <c r="S92" s="23">
        <v>54877.796999999999</v>
      </c>
      <c r="T92" s="23">
        <v>61846.999000000003</v>
      </c>
      <c r="U92" s="23">
        <v>68808.842000000004</v>
      </c>
      <c r="V92" s="23">
        <v>75680.472999999998</v>
      </c>
      <c r="W92" s="23">
        <v>82308.748000000007</v>
      </c>
      <c r="X92" s="23">
        <v>88536.778000000006</v>
      </c>
      <c r="Y92" s="23">
        <v>94248.506999999998</v>
      </c>
    </row>
    <row r="93" spans="2:25" x14ac:dyDescent="0.4">
      <c r="B93" s="29" t="s">
        <v>120</v>
      </c>
      <c r="C93" s="19">
        <v>76</v>
      </c>
      <c r="D93" s="19" t="s">
        <v>17</v>
      </c>
      <c r="E93" s="21" t="s">
        <v>19</v>
      </c>
      <c r="F93" s="21">
        <v>566</v>
      </c>
      <c r="G93" s="22" t="s">
        <v>71</v>
      </c>
      <c r="H93" s="21">
        <v>914</v>
      </c>
      <c r="I93" s="23">
        <v>88939.724000000002</v>
      </c>
      <c r="J93" s="23">
        <v>102704.511</v>
      </c>
      <c r="K93" s="23">
        <v>118952.697</v>
      </c>
      <c r="L93" s="23">
        <v>137652.66399999999</v>
      </c>
      <c r="M93" s="23">
        <v>157846.29800000001</v>
      </c>
      <c r="N93" s="23">
        <v>179416.81200000001</v>
      </c>
      <c r="O93" s="23">
        <v>202612.48800000001</v>
      </c>
      <c r="P93" s="23">
        <v>227533.546</v>
      </c>
      <c r="Q93" s="23">
        <v>253700.883</v>
      </c>
      <c r="R93" s="23">
        <v>280084.08500000002</v>
      </c>
      <c r="S93" s="23">
        <v>305604.92300000001</v>
      </c>
      <c r="T93" s="23">
        <v>330052.397</v>
      </c>
      <c r="U93" s="23">
        <v>352932.864</v>
      </c>
      <c r="V93" s="23">
        <v>374554.533</v>
      </c>
      <c r="W93" s="23">
        <v>394604.19300000003</v>
      </c>
      <c r="X93" s="23">
        <v>412701.48200000002</v>
      </c>
      <c r="Y93" s="23">
        <v>428569.66899999999</v>
      </c>
    </row>
    <row r="94" spans="2:25" x14ac:dyDescent="0.4">
      <c r="B94" s="29" t="s">
        <v>121</v>
      </c>
      <c r="C94" s="19">
        <v>77</v>
      </c>
      <c r="D94" s="19" t="s">
        <v>17</v>
      </c>
      <c r="E94" s="21" t="s">
        <v>19</v>
      </c>
      <c r="F94" s="21">
        <v>686</v>
      </c>
      <c r="G94" s="22" t="s">
        <v>71</v>
      </c>
      <c r="H94" s="21">
        <v>914</v>
      </c>
      <c r="I94" s="23">
        <v>7327.22</v>
      </c>
      <c r="J94" s="23">
        <v>8577.2739999999994</v>
      </c>
      <c r="K94" s="23">
        <v>10076.974</v>
      </c>
      <c r="L94" s="23">
        <v>11793.297</v>
      </c>
      <c r="M94" s="23">
        <v>13572.812</v>
      </c>
      <c r="N94" s="23">
        <v>15399.373</v>
      </c>
      <c r="O94" s="23">
        <v>17260.796999999999</v>
      </c>
      <c r="P94" s="23">
        <v>19209.253000000001</v>
      </c>
      <c r="Q94" s="23">
        <v>21234.525000000001</v>
      </c>
      <c r="R94" s="23">
        <v>23288.044000000002</v>
      </c>
      <c r="S94" s="23">
        <v>25312.888999999999</v>
      </c>
      <c r="T94" s="23">
        <v>27198.113000000001</v>
      </c>
      <c r="U94" s="23">
        <v>28957.517</v>
      </c>
      <c r="V94" s="23">
        <v>30686.67</v>
      </c>
      <c r="W94" s="23">
        <v>32373.8</v>
      </c>
      <c r="X94" s="23">
        <v>33966.938000000002</v>
      </c>
      <c r="Y94" s="23">
        <v>35429.402000000002</v>
      </c>
    </row>
    <row r="95" spans="2:25" x14ac:dyDescent="0.4">
      <c r="B95" s="29" t="s">
        <v>122</v>
      </c>
      <c r="C95" s="19">
        <v>78</v>
      </c>
      <c r="D95" s="19" t="s">
        <v>17</v>
      </c>
      <c r="E95" s="21" t="s">
        <v>19</v>
      </c>
      <c r="F95" s="21">
        <v>694</v>
      </c>
      <c r="G95" s="22" t="s">
        <v>71</v>
      </c>
      <c r="H95" s="21">
        <v>914</v>
      </c>
      <c r="I95" s="23">
        <v>3650.39</v>
      </c>
      <c r="J95" s="23">
        <v>4195.5559999999996</v>
      </c>
      <c r="K95" s="23">
        <v>4805.6109999999999</v>
      </c>
      <c r="L95" s="23">
        <v>5435.0219999999999</v>
      </c>
      <c r="M95" s="23">
        <v>6079.37</v>
      </c>
      <c r="N95" s="23">
        <v>6714.0559999999996</v>
      </c>
      <c r="O95" s="23">
        <v>7319.9489999999996</v>
      </c>
      <c r="P95" s="23">
        <v>7890.92</v>
      </c>
      <c r="Q95" s="23">
        <v>8412.52</v>
      </c>
      <c r="R95" s="23">
        <v>8876.223</v>
      </c>
      <c r="S95" s="23">
        <v>9256.3009999999995</v>
      </c>
      <c r="T95" s="23">
        <v>9544.7060000000001</v>
      </c>
      <c r="U95" s="23">
        <v>9765.9459999999999</v>
      </c>
      <c r="V95" s="23">
        <v>9915.5239999999994</v>
      </c>
      <c r="W95" s="23">
        <v>10000.422</v>
      </c>
      <c r="X95" s="23">
        <v>10024.120999999999</v>
      </c>
      <c r="Y95" s="23">
        <v>9991.7849999999999</v>
      </c>
    </row>
    <row r="96" spans="2:25" x14ac:dyDescent="0.4">
      <c r="B96" s="29" t="s">
        <v>123</v>
      </c>
      <c r="C96" s="19">
        <v>79</v>
      </c>
      <c r="D96" s="19" t="s">
        <v>17</v>
      </c>
      <c r="E96" s="21" t="s">
        <v>19</v>
      </c>
      <c r="F96" s="21">
        <v>768</v>
      </c>
      <c r="G96" s="22" t="s">
        <v>71</v>
      </c>
      <c r="H96" s="21">
        <v>914</v>
      </c>
      <c r="I96" s="23">
        <v>3783.0610000000001</v>
      </c>
      <c r="J96" s="23">
        <v>4395.0150000000003</v>
      </c>
      <c r="K96" s="23">
        <v>5089.692</v>
      </c>
      <c r="L96" s="23">
        <v>5817.7139999999999</v>
      </c>
      <c r="M96" s="23">
        <v>6557.5079999999998</v>
      </c>
      <c r="N96" s="23">
        <v>7320.6880000000001</v>
      </c>
      <c r="O96" s="23">
        <v>8123.2830000000004</v>
      </c>
      <c r="P96" s="23">
        <v>8970.2039999999997</v>
      </c>
      <c r="Q96" s="23">
        <v>9850.6560000000009</v>
      </c>
      <c r="R96" s="23">
        <v>10714.689</v>
      </c>
      <c r="S96" s="23">
        <v>11528.72</v>
      </c>
      <c r="T96" s="23">
        <v>12301.196</v>
      </c>
      <c r="U96" s="23">
        <v>13055.245000000001</v>
      </c>
      <c r="V96" s="23">
        <v>13788.364</v>
      </c>
      <c r="W96" s="23">
        <v>14473.643</v>
      </c>
      <c r="X96" s="23">
        <v>15085.814</v>
      </c>
      <c r="Y96" s="23">
        <v>15618.083000000001</v>
      </c>
    </row>
    <row r="97" spans="2:25" x14ac:dyDescent="0.4">
      <c r="B97" s="27" t="s">
        <v>124</v>
      </c>
      <c r="C97" s="19">
        <v>80</v>
      </c>
      <c r="D97" s="19" t="s">
        <v>17</v>
      </c>
      <c r="E97" s="21" t="s">
        <v>19</v>
      </c>
      <c r="F97" s="21">
        <v>1833</v>
      </c>
      <c r="G97" s="22" t="s">
        <v>67</v>
      </c>
      <c r="H97" s="21">
        <v>1828</v>
      </c>
      <c r="I97" s="23">
        <v>292546.14500000002</v>
      </c>
      <c r="J97" s="23">
        <v>316937.93199999997</v>
      </c>
      <c r="K97" s="23">
        <v>341133.22600000002</v>
      </c>
      <c r="L97" s="23">
        <v>368269.69300000003</v>
      </c>
      <c r="M97" s="23">
        <v>393183.44400000002</v>
      </c>
      <c r="N97" s="23">
        <v>412945.31099999999</v>
      </c>
      <c r="O97" s="23">
        <v>428324.48</v>
      </c>
      <c r="P97" s="23">
        <v>441758.97499999998</v>
      </c>
      <c r="Q97" s="23">
        <v>455630.114</v>
      </c>
      <c r="R97" s="23">
        <v>470565.98800000001</v>
      </c>
      <c r="S97" s="23">
        <v>484673.27399999998</v>
      </c>
      <c r="T97" s="23">
        <v>494332.43300000002</v>
      </c>
      <c r="U97" s="23">
        <v>497619.01799999998</v>
      </c>
      <c r="V97" s="23">
        <v>499061.58399999997</v>
      </c>
      <c r="W97" s="23">
        <v>500897.72899999999</v>
      </c>
      <c r="X97" s="23">
        <v>502932.60200000001</v>
      </c>
      <c r="Y97" s="23">
        <v>503699.97</v>
      </c>
    </row>
    <row r="98" spans="2:25" x14ac:dyDescent="0.4">
      <c r="B98" s="28" t="s">
        <v>125</v>
      </c>
      <c r="C98" s="19">
        <v>81</v>
      </c>
      <c r="D98" s="19" t="s">
        <v>17</v>
      </c>
      <c r="E98" s="21" t="s">
        <v>19</v>
      </c>
      <c r="F98" s="21">
        <v>912</v>
      </c>
      <c r="G98" s="22" t="s">
        <v>69</v>
      </c>
      <c r="H98" s="21">
        <v>1833</v>
      </c>
      <c r="I98" s="23">
        <v>130755.55</v>
      </c>
      <c r="J98" s="23">
        <v>141614.70699999999</v>
      </c>
      <c r="K98" s="23">
        <v>153733.163</v>
      </c>
      <c r="L98" s="23">
        <v>169021.258</v>
      </c>
      <c r="M98" s="23">
        <v>183905.758</v>
      </c>
      <c r="N98" s="23">
        <v>196168.85699999999</v>
      </c>
      <c r="O98" s="23">
        <v>206136.11199999999</v>
      </c>
      <c r="P98" s="23">
        <v>215705.21100000001</v>
      </c>
      <c r="Q98" s="23">
        <v>226243.068</v>
      </c>
      <c r="R98" s="23">
        <v>237738.34700000001</v>
      </c>
      <c r="S98" s="23">
        <v>248863.364</v>
      </c>
      <c r="T98" s="23">
        <v>257475.44399999999</v>
      </c>
      <c r="U98" s="23">
        <v>262071.53099999999</v>
      </c>
      <c r="V98" s="23">
        <v>265778.951</v>
      </c>
      <c r="W98" s="23">
        <v>269913.53200000001</v>
      </c>
      <c r="X98" s="23">
        <v>274071.70400000003</v>
      </c>
      <c r="Y98" s="23">
        <v>277194.09100000001</v>
      </c>
    </row>
    <row r="99" spans="2:25" x14ac:dyDescent="0.4">
      <c r="B99" s="29" t="s">
        <v>126</v>
      </c>
      <c r="C99" s="19">
        <v>82</v>
      </c>
      <c r="D99" s="19" t="s">
        <v>17</v>
      </c>
      <c r="E99" s="21" t="s">
        <v>19</v>
      </c>
      <c r="F99" s="21">
        <v>12</v>
      </c>
      <c r="G99" s="22" t="s">
        <v>71</v>
      </c>
      <c r="H99" s="21">
        <v>912</v>
      </c>
      <c r="I99" s="23">
        <v>24484.967000000001</v>
      </c>
      <c r="J99" s="23">
        <v>25702.992999999999</v>
      </c>
      <c r="K99" s="23">
        <v>27523.523000000001</v>
      </c>
      <c r="L99" s="23">
        <v>29868.464</v>
      </c>
      <c r="M99" s="23">
        <v>32272.653999999999</v>
      </c>
      <c r="N99" s="23">
        <v>33701.036</v>
      </c>
      <c r="O99" s="23">
        <v>34240.428999999996</v>
      </c>
      <c r="P99" s="23">
        <v>34483.902999999998</v>
      </c>
      <c r="Q99" s="23">
        <v>35046.639999999999</v>
      </c>
      <c r="R99" s="23">
        <v>36413.798999999999</v>
      </c>
      <c r="S99" s="23">
        <v>37984.925999999999</v>
      </c>
      <c r="T99" s="23">
        <v>38600.866000000002</v>
      </c>
      <c r="U99" s="23">
        <v>38224.627999999997</v>
      </c>
      <c r="V99" s="23">
        <v>37292.877</v>
      </c>
      <c r="W99" s="23">
        <v>36721.214</v>
      </c>
      <c r="X99" s="23">
        <v>36574.356</v>
      </c>
      <c r="Y99" s="23">
        <v>36602.18</v>
      </c>
    </row>
    <row r="100" spans="2:25" x14ac:dyDescent="0.4">
      <c r="B100" s="29" t="s">
        <v>127</v>
      </c>
      <c r="C100" s="19">
        <v>83</v>
      </c>
      <c r="D100" s="19" t="s">
        <v>17</v>
      </c>
      <c r="E100" s="21" t="s">
        <v>19</v>
      </c>
      <c r="F100" s="21">
        <v>818</v>
      </c>
      <c r="G100" s="22" t="s">
        <v>71</v>
      </c>
      <c r="H100" s="21">
        <v>912</v>
      </c>
      <c r="I100" s="23">
        <v>53464.288</v>
      </c>
      <c r="J100" s="23">
        <v>58159.290999999997</v>
      </c>
      <c r="K100" s="23">
        <v>63340.968999999997</v>
      </c>
      <c r="L100" s="23">
        <v>70739.573000000004</v>
      </c>
      <c r="M100" s="23">
        <v>77876.444000000003</v>
      </c>
      <c r="N100" s="23">
        <v>83806.653000000006</v>
      </c>
      <c r="O100" s="23">
        <v>88819.716</v>
      </c>
      <c r="P100" s="23">
        <v>93761.929000000004</v>
      </c>
      <c r="Q100" s="23">
        <v>99575.125</v>
      </c>
      <c r="R100" s="23">
        <v>105505.732</v>
      </c>
      <c r="S100" s="23">
        <v>111181.486</v>
      </c>
      <c r="T100" s="23">
        <v>115834.372</v>
      </c>
      <c r="U100" s="23">
        <v>118169.11599999999</v>
      </c>
      <c r="V100" s="23">
        <v>120301.245</v>
      </c>
      <c r="W100" s="23">
        <v>122599.36599999999</v>
      </c>
      <c r="X100" s="23">
        <v>124671.955</v>
      </c>
      <c r="Y100" s="23">
        <v>125816.05899999999</v>
      </c>
    </row>
    <row r="101" spans="2:25" x14ac:dyDescent="0.4">
      <c r="B101" s="29" t="s">
        <v>128</v>
      </c>
      <c r="C101" s="19">
        <v>84</v>
      </c>
      <c r="D101" s="19" t="s">
        <v>17</v>
      </c>
      <c r="E101" s="21" t="s">
        <v>19</v>
      </c>
      <c r="F101" s="21">
        <v>434</v>
      </c>
      <c r="G101" s="22" t="s">
        <v>71</v>
      </c>
      <c r="H101" s="21">
        <v>912</v>
      </c>
      <c r="I101" s="23">
        <v>4089.1419999999998</v>
      </c>
      <c r="J101" s="23">
        <v>4408.2370000000001</v>
      </c>
      <c r="K101" s="23">
        <v>4712.4049999999997</v>
      </c>
      <c r="L101" s="23">
        <v>4943.0919999999996</v>
      </c>
      <c r="M101" s="23">
        <v>5042.6610000000001</v>
      </c>
      <c r="N101" s="23">
        <v>5042.4690000000001</v>
      </c>
      <c r="O101" s="23">
        <v>5003.49</v>
      </c>
      <c r="P101" s="23">
        <v>4946.9840000000004</v>
      </c>
      <c r="Q101" s="23">
        <v>4925.6180000000004</v>
      </c>
      <c r="R101" s="23">
        <v>4922.7719999999999</v>
      </c>
      <c r="S101" s="23">
        <v>4898.88</v>
      </c>
      <c r="T101" s="23">
        <v>4800.8130000000001</v>
      </c>
      <c r="U101" s="23">
        <v>4645.2830000000004</v>
      </c>
      <c r="V101" s="23">
        <v>4505.4480000000003</v>
      </c>
      <c r="W101" s="23">
        <v>4390.2870000000003</v>
      </c>
      <c r="X101" s="23">
        <v>4301.2879999999996</v>
      </c>
      <c r="Y101" s="23">
        <v>4222.3850000000002</v>
      </c>
    </row>
    <row r="102" spans="2:25" x14ac:dyDescent="0.4">
      <c r="B102" s="29" t="s">
        <v>129</v>
      </c>
      <c r="C102" s="19">
        <v>85</v>
      </c>
      <c r="D102" s="19" t="s">
        <v>17</v>
      </c>
      <c r="E102" s="21" t="s">
        <v>19</v>
      </c>
      <c r="F102" s="21">
        <v>504</v>
      </c>
      <c r="G102" s="22" t="s">
        <v>71</v>
      </c>
      <c r="H102" s="21">
        <v>912</v>
      </c>
      <c r="I102" s="23">
        <v>21253.088</v>
      </c>
      <c r="J102" s="23">
        <v>22322.715</v>
      </c>
      <c r="K102" s="23">
        <v>23339.067999999999</v>
      </c>
      <c r="L102" s="23">
        <v>24577.297999999999</v>
      </c>
      <c r="M102" s="23">
        <v>25559.91</v>
      </c>
      <c r="N102" s="23">
        <v>26196.294000000002</v>
      </c>
      <c r="O102" s="23">
        <v>26383.096000000001</v>
      </c>
      <c r="P102" s="23">
        <v>26409.274000000001</v>
      </c>
      <c r="Q102" s="23">
        <v>26296.237000000001</v>
      </c>
      <c r="R102" s="23">
        <v>26317.006000000001</v>
      </c>
      <c r="S102" s="23">
        <v>26212.252</v>
      </c>
      <c r="T102" s="23">
        <v>25871.518</v>
      </c>
      <c r="U102" s="23">
        <v>25140.319</v>
      </c>
      <c r="V102" s="23">
        <v>24426.723000000002</v>
      </c>
      <c r="W102" s="23">
        <v>23742.946</v>
      </c>
      <c r="X102" s="23">
        <v>23098.008999999998</v>
      </c>
      <c r="Y102" s="23">
        <v>22457.460999999999</v>
      </c>
    </row>
    <row r="103" spans="2:25" x14ac:dyDescent="0.4">
      <c r="B103" s="29" t="s">
        <v>130</v>
      </c>
      <c r="C103" s="19">
        <v>86</v>
      </c>
      <c r="D103" s="19" t="s">
        <v>17</v>
      </c>
      <c r="E103" s="21" t="s">
        <v>19</v>
      </c>
      <c r="F103" s="21">
        <v>729</v>
      </c>
      <c r="G103" s="22" t="s">
        <v>71</v>
      </c>
      <c r="H103" s="21">
        <v>912</v>
      </c>
      <c r="I103" s="23">
        <v>19985.728999999999</v>
      </c>
      <c r="J103" s="23">
        <v>23342.978999999999</v>
      </c>
      <c r="K103" s="23">
        <v>26957.782999999999</v>
      </c>
      <c r="L103" s="23">
        <v>30733.134999999998</v>
      </c>
      <c r="M103" s="23">
        <v>34715.264000000003</v>
      </c>
      <c r="N103" s="23">
        <v>38902.042000000001</v>
      </c>
      <c r="O103" s="23">
        <v>43298.557999999997</v>
      </c>
      <c r="P103" s="23">
        <v>47829.326000000001</v>
      </c>
      <c r="Q103" s="23">
        <v>52208.165000000001</v>
      </c>
      <c r="R103" s="23">
        <v>56363.468999999997</v>
      </c>
      <c r="S103" s="23">
        <v>60309.209000000003</v>
      </c>
      <c r="T103" s="23">
        <v>64124.258999999998</v>
      </c>
      <c r="U103" s="23">
        <v>67885.145000000004</v>
      </c>
      <c r="V103" s="23">
        <v>71511.082999999999</v>
      </c>
      <c r="W103" s="23">
        <v>74919.009000000005</v>
      </c>
      <c r="X103" s="23">
        <v>78007.707999999999</v>
      </c>
      <c r="Y103" s="23">
        <v>80764.948000000004</v>
      </c>
    </row>
    <row r="104" spans="2:25" x14ac:dyDescent="0.4">
      <c r="B104" s="29" t="s">
        <v>131</v>
      </c>
      <c r="C104" s="19">
        <v>87</v>
      </c>
      <c r="D104" s="19" t="s">
        <v>17</v>
      </c>
      <c r="E104" s="21" t="s">
        <v>19</v>
      </c>
      <c r="F104" s="21">
        <v>788</v>
      </c>
      <c r="G104" s="22" t="s">
        <v>71</v>
      </c>
      <c r="H104" s="21">
        <v>912</v>
      </c>
      <c r="I104" s="23">
        <v>7112.259</v>
      </c>
      <c r="J104" s="23">
        <v>7266.6059999999998</v>
      </c>
      <c r="K104" s="23">
        <v>7402.607</v>
      </c>
      <c r="L104" s="23">
        <v>7656.4880000000003</v>
      </c>
      <c r="M104" s="23">
        <v>7894.4409999999998</v>
      </c>
      <c r="N104" s="23">
        <v>7940.6629999999996</v>
      </c>
      <c r="O104" s="23">
        <v>7781.4260000000004</v>
      </c>
      <c r="P104" s="23">
        <v>7639.5039999999999</v>
      </c>
      <c r="Q104" s="23">
        <v>7534.0680000000002</v>
      </c>
      <c r="R104" s="23">
        <v>7535.05</v>
      </c>
      <c r="S104" s="23">
        <v>7574.3190000000004</v>
      </c>
      <c r="T104" s="23">
        <v>7521.9949999999999</v>
      </c>
      <c r="U104" s="23">
        <v>7272.2449999999999</v>
      </c>
      <c r="V104" s="23">
        <v>6994.9269999999997</v>
      </c>
      <c r="W104" s="23">
        <v>6783.576</v>
      </c>
      <c r="X104" s="23">
        <v>6651.0330000000004</v>
      </c>
      <c r="Y104" s="23">
        <v>6553.4989999999998</v>
      </c>
    </row>
    <row r="105" spans="2:25" x14ac:dyDescent="0.4">
      <c r="B105" s="29" t="s">
        <v>132</v>
      </c>
      <c r="C105" s="19">
        <v>88</v>
      </c>
      <c r="D105" s="19" t="s">
        <v>17</v>
      </c>
      <c r="E105" s="21" t="s">
        <v>19</v>
      </c>
      <c r="F105" s="21">
        <v>732</v>
      </c>
      <c r="G105" s="22" t="s">
        <v>71</v>
      </c>
      <c r="H105" s="21">
        <v>912</v>
      </c>
      <c r="I105" s="23">
        <v>366.077</v>
      </c>
      <c r="J105" s="23">
        <v>411.88600000000002</v>
      </c>
      <c r="K105" s="23">
        <v>456.80799999999999</v>
      </c>
      <c r="L105" s="23">
        <v>503.20800000000003</v>
      </c>
      <c r="M105" s="23">
        <v>544.38400000000001</v>
      </c>
      <c r="N105" s="23">
        <v>579.70000000000005</v>
      </c>
      <c r="O105" s="23">
        <v>609.39700000000005</v>
      </c>
      <c r="P105" s="23">
        <v>634.29100000000005</v>
      </c>
      <c r="Q105" s="23">
        <v>657.21500000000003</v>
      </c>
      <c r="R105" s="23">
        <v>680.51900000000001</v>
      </c>
      <c r="S105" s="23">
        <v>702.29200000000003</v>
      </c>
      <c r="T105" s="23">
        <v>721.62099999999998</v>
      </c>
      <c r="U105" s="23">
        <v>734.79499999999996</v>
      </c>
      <c r="V105" s="23">
        <v>746.64800000000002</v>
      </c>
      <c r="W105" s="23">
        <v>757.13400000000001</v>
      </c>
      <c r="X105" s="23">
        <v>767.35500000000002</v>
      </c>
      <c r="Y105" s="23">
        <v>777.55899999999997</v>
      </c>
    </row>
    <row r="106" spans="2:25" x14ac:dyDescent="0.4">
      <c r="B106" s="28" t="s">
        <v>133</v>
      </c>
      <c r="C106" s="19">
        <v>89</v>
      </c>
      <c r="D106" s="19" t="s">
        <v>17</v>
      </c>
      <c r="E106" s="21" t="s">
        <v>19</v>
      </c>
      <c r="F106" s="21">
        <v>922</v>
      </c>
      <c r="G106" s="22" t="s">
        <v>69</v>
      </c>
      <c r="H106" s="21">
        <v>1833</v>
      </c>
      <c r="I106" s="23">
        <v>161790.595</v>
      </c>
      <c r="J106" s="23">
        <v>175323.22500000001</v>
      </c>
      <c r="K106" s="23">
        <v>187400.06299999999</v>
      </c>
      <c r="L106" s="23">
        <v>199248.435</v>
      </c>
      <c r="M106" s="23">
        <v>209277.68599999999</v>
      </c>
      <c r="N106" s="23">
        <v>216776.454</v>
      </c>
      <c r="O106" s="23">
        <v>222188.36799999999</v>
      </c>
      <c r="P106" s="23">
        <v>226053.764</v>
      </c>
      <c r="Q106" s="23">
        <v>229387.046</v>
      </c>
      <c r="R106" s="23">
        <v>232827.641</v>
      </c>
      <c r="S106" s="23">
        <v>235809.91</v>
      </c>
      <c r="T106" s="23">
        <v>236856.989</v>
      </c>
      <c r="U106" s="23">
        <v>235547.48699999999</v>
      </c>
      <c r="V106" s="23">
        <v>233282.633</v>
      </c>
      <c r="W106" s="23">
        <v>230984.19699999999</v>
      </c>
      <c r="X106" s="23">
        <v>228860.89799999999</v>
      </c>
      <c r="Y106" s="23">
        <v>226505.87899999999</v>
      </c>
    </row>
    <row r="107" spans="2:25" x14ac:dyDescent="0.4">
      <c r="B107" s="29" t="s">
        <v>134</v>
      </c>
      <c r="C107" s="19">
        <v>90</v>
      </c>
      <c r="D107" s="19" t="s">
        <v>17</v>
      </c>
      <c r="E107" s="21" t="s">
        <v>19</v>
      </c>
      <c r="F107" s="21">
        <v>51</v>
      </c>
      <c r="G107" s="22" t="s">
        <v>71</v>
      </c>
      <c r="H107" s="21">
        <v>922</v>
      </c>
      <c r="I107" s="23">
        <v>1825.6990000000001</v>
      </c>
      <c r="J107" s="23">
        <v>1752.095</v>
      </c>
      <c r="K107" s="23">
        <v>1714.606</v>
      </c>
      <c r="L107" s="23">
        <v>1731.4780000000001</v>
      </c>
      <c r="M107" s="23">
        <v>1742.434</v>
      </c>
      <c r="N107" s="23">
        <v>1705.595</v>
      </c>
      <c r="O107" s="23">
        <v>1609.961</v>
      </c>
      <c r="P107" s="23">
        <v>1484.346</v>
      </c>
      <c r="Q107" s="23">
        <v>1397.915</v>
      </c>
      <c r="R107" s="23">
        <v>1371.1469999999999</v>
      </c>
      <c r="S107" s="23">
        <v>1350.2919999999999</v>
      </c>
      <c r="T107" s="23">
        <v>1296.027</v>
      </c>
      <c r="U107" s="23">
        <v>1217.23</v>
      </c>
      <c r="V107" s="23">
        <v>1140.72</v>
      </c>
      <c r="W107" s="23">
        <v>1085.383</v>
      </c>
      <c r="X107" s="23">
        <v>1049.8140000000001</v>
      </c>
      <c r="Y107" s="23">
        <v>1019.467</v>
      </c>
    </row>
    <row r="108" spans="2:25" x14ac:dyDescent="0.4">
      <c r="B108" s="29" t="s">
        <v>135</v>
      </c>
      <c r="C108" s="19">
        <v>91</v>
      </c>
      <c r="D108" s="19" t="s">
        <v>17</v>
      </c>
      <c r="E108" s="21">
        <v>3</v>
      </c>
      <c r="F108" s="21">
        <v>31</v>
      </c>
      <c r="G108" s="22" t="s">
        <v>71</v>
      </c>
      <c r="H108" s="21">
        <v>922</v>
      </c>
      <c r="I108" s="23">
        <v>6434.1419999999998</v>
      </c>
      <c r="J108" s="23">
        <v>6472.2120000000004</v>
      </c>
      <c r="K108" s="23">
        <v>6455.3090000000002</v>
      </c>
      <c r="L108" s="23">
        <v>6641.4470000000001</v>
      </c>
      <c r="M108" s="23">
        <v>6807.9629999999997</v>
      </c>
      <c r="N108" s="23">
        <v>6815.3670000000002</v>
      </c>
      <c r="O108" s="23">
        <v>6620.6589999999997</v>
      </c>
      <c r="P108" s="23">
        <v>6338.241</v>
      </c>
      <c r="Q108" s="23">
        <v>6123.7929999999997</v>
      </c>
      <c r="R108" s="23">
        <v>6044.1530000000002</v>
      </c>
      <c r="S108" s="23">
        <v>5998.4459999999999</v>
      </c>
      <c r="T108" s="23">
        <v>5865.5230000000001</v>
      </c>
      <c r="U108" s="23">
        <v>5571.9530000000004</v>
      </c>
      <c r="V108" s="23">
        <v>5303.6570000000002</v>
      </c>
      <c r="W108" s="23">
        <v>5134.9639999999999</v>
      </c>
      <c r="X108" s="23">
        <v>5013.4179999999997</v>
      </c>
      <c r="Y108" s="23">
        <v>4870.6540000000005</v>
      </c>
    </row>
    <row r="109" spans="2:25" x14ac:dyDescent="0.4">
      <c r="B109" s="29" t="s">
        <v>136</v>
      </c>
      <c r="C109" s="19">
        <v>92</v>
      </c>
      <c r="D109" s="19" t="s">
        <v>17</v>
      </c>
      <c r="E109" s="21" t="s">
        <v>19</v>
      </c>
      <c r="F109" s="21">
        <v>48</v>
      </c>
      <c r="G109" s="22" t="s">
        <v>71</v>
      </c>
      <c r="H109" s="21">
        <v>922</v>
      </c>
      <c r="I109" s="23">
        <v>1256.4749999999999</v>
      </c>
      <c r="J109" s="23">
        <v>1364.8889999999999</v>
      </c>
      <c r="K109" s="23">
        <v>1458.7449999999999</v>
      </c>
      <c r="L109" s="23">
        <v>1519.03</v>
      </c>
      <c r="M109" s="23">
        <v>1550.5429999999999</v>
      </c>
      <c r="N109" s="23">
        <v>1577.998</v>
      </c>
      <c r="O109" s="23">
        <v>1597.934</v>
      </c>
      <c r="P109" s="23">
        <v>1600.4159999999999</v>
      </c>
      <c r="Q109" s="23">
        <v>1599.5889999999999</v>
      </c>
      <c r="R109" s="23">
        <v>1558.6310000000001</v>
      </c>
      <c r="S109" s="23">
        <v>1485.6579999999999</v>
      </c>
      <c r="T109" s="23">
        <v>1430.8119999999999</v>
      </c>
      <c r="U109" s="23">
        <v>1367.597</v>
      </c>
      <c r="V109" s="23">
        <v>1320.316</v>
      </c>
      <c r="W109" s="23">
        <v>1292.921</v>
      </c>
      <c r="X109" s="23">
        <v>1274.7719999999999</v>
      </c>
      <c r="Y109" s="23">
        <v>1254.912</v>
      </c>
    </row>
    <row r="110" spans="2:25" x14ac:dyDescent="0.4">
      <c r="B110" s="29" t="s">
        <v>137</v>
      </c>
      <c r="C110" s="19">
        <v>93</v>
      </c>
      <c r="D110" s="19" t="s">
        <v>17</v>
      </c>
      <c r="E110" s="21">
        <v>4</v>
      </c>
      <c r="F110" s="21">
        <v>196</v>
      </c>
      <c r="G110" s="22" t="s">
        <v>71</v>
      </c>
      <c r="H110" s="21">
        <v>922</v>
      </c>
      <c r="I110" s="23">
        <v>759.346</v>
      </c>
      <c r="J110" s="23">
        <v>773.803</v>
      </c>
      <c r="K110" s="23">
        <v>786.14499999999998</v>
      </c>
      <c r="L110" s="23">
        <v>796.36199999999997</v>
      </c>
      <c r="M110" s="23">
        <v>799.54200000000003</v>
      </c>
      <c r="N110" s="23">
        <v>788.14700000000005</v>
      </c>
      <c r="O110" s="23">
        <v>768.68899999999996</v>
      </c>
      <c r="P110" s="23">
        <v>746.58600000000001</v>
      </c>
      <c r="Q110" s="23">
        <v>726.52499999999998</v>
      </c>
      <c r="R110" s="23">
        <v>708.06200000000001</v>
      </c>
      <c r="S110" s="23">
        <v>692.26099999999997</v>
      </c>
      <c r="T110" s="23">
        <v>677.68299999999999</v>
      </c>
      <c r="U110" s="23">
        <v>663.60199999999998</v>
      </c>
      <c r="V110" s="23">
        <v>652.51</v>
      </c>
      <c r="W110" s="23">
        <v>648.44399999999996</v>
      </c>
      <c r="X110" s="23">
        <v>648.47699999999998</v>
      </c>
      <c r="Y110" s="23">
        <v>648.87699999999995</v>
      </c>
    </row>
    <row r="111" spans="2:25" x14ac:dyDescent="0.4">
      <c r="B111" s="29" t="s">
        <v>138</v>
      </c>
      <c r="C111" s="19">
        <v>94</v>
      </c>
      <c r="D111" s="19" t="s">
        <v>17</v>
      </c>
      <c r="E111" s="21">
        <v>5</v>
      </c>
      <c r="F111" s="21">
        <v>268</v>
      </c>
      <c r="G111" s="22" t="s">
        <v>71</v>
      </c>
      <c r="H111" s="21">
        <v>922</v>
      </c>
      <c r="I111" s="23">
        <v>2356.473</v>
      </c>
      <c r="J111" s="23">
        <v>2235.2869999999998</v>
      </c>
      <c r="K111" s="23">
        <v>2141.2750000000001</v>
      </c>
      <c r="L111" s="23">
        <v>2120.0129999999999</v>
      </c>
      <c r="M111" s="23">
        <v>2082.4110000000001</v>
      </c>
      <c r="N111" s="23">
        <v>2013.7080000000001</v>
      </c>
      <c r="O111" s="23">
        <v>1922.6859999999999</v>
      </c>
      <c r="P111" s="23">
        <v>1822.713</v>
      </c>
      <c r="Q111" s="23">
        <v>1753.2860000000001</v>
      </c>
      <c r="R111" s="23">
        <v>1722.577</v>
      </c>
      <c r="S111" s="23">
        <v>1703.9559999999999</v>
      </c>
      <c r="T111" s="23">
        <v>1643.171</v>
      </c>
      <c r="U111" s="23">
        <v>1543.3040000000001</v>
      </c>
      <c r="V111" s="23">
        <v>1451.683</v>
      </c>
      <c r="W111" s="23">
        <v>1382.422</v>
      </c>
      <c r="X111" s="23">
        <v>1326.798</v>
      </c>
      <c r="Y111" s="23">
        <v>1270.0170000000001</v>
      </c>
    </row>
    <row r="112" spans="2:25" x14ac:dyDescent="0.4">
      <c r="B112" s="29" t="s">
        <v>139</v>
      </c>
      <c r="C112" s="19">
        <v>95</v>
      </c>
      <c r="D112" s="19" t="s">
        <v>17</v>
      </c>
      <c r="E112" s="21" t="s">
        <v>19</v>
      </c>
      <c r="F112" s="21">
        <v>368</v>
      </c>
      <c r="G112" s="22" t="s">
        <v>71</v>
      </c>
      <c r="H112" s="21">
        <v>922</v>
      </c>
      <c r="I112" s="23">
        <v>19516.760999999999</v>
      </c>
      <c r="J112" s="23">
        <v>22766.153999999999</v>
      </c>
      <c r="K112" s="23">
        <v>26009.257000000001</v>
      </c>
      <c r="L112" s="23">
        <v>29445.08</v>
      </c>
      <c r="M112" s="23">
        <v>32699.629000000001</v>
      </c>
      <c r="N112" s="23">
        <v>35983.184000000001</v>
      </c>
      <c r="O112" s="23">
        <v>39289.267</v>
      </c>
      <c r="P112" s="23">
        <v>42471.553</v>
      </c>
      <c r="Q112" s="23">
        <v>45516.682000000001</v>
      </c>
      <c r="R112" s="23">
        <v>48382.137999999999</v>
      </c>
      <c r="S112" s="23">
        <v>51105.623</v>
      </c>
      <c r="T112" s="23">
        <v>53610.237000000001</v>
      </c>
      <c r="U112" s="23">
        <v>55639.305</v>
      </c>
      <c r="V112" s="23">
        <v>57576.892999999996</v>
      </c>
      <c r="W112" s="23">
        <v>59190.796000000002</v>
      </c>
      <c r="X112" s="23">
        <v>60483.870999999999</v>
      </c>
      <c r="Y112" s="23">
        <v>61443.597000000002</v>
      </c>
    </row>
    <row r="113" spans="2:25" x14ac:dyDescent="0.4">
      <c r="B113" s="29" t="s">
        <v>140</v>
      </c>
      <c r="C113" s="19">
        <v>96</v>
      </c>
      <c r="D113" s="19" t="s">
        <v>17</v>
      </c>
      <c r="E113" s="21" t="s">
        <v>19</v>
      </c>
      <c r="F113" s="21">
        <v>376</v>
      </c>
      <c r="G113" s="22" t="s">
        <v>71</v>
      </c>
      <c r="H113" s="21">
        <v>922</v>
      </c>
      <c r="I113" s="23">
        <v>4504.8500000000004</v>
      </c>
      <c r="J113" s="23">
        <v>4835.5889999999999</v>
      </c>
      <c r="K113" s="23">
        <v>5219.125</v>
      </c>
      <c r="L113" s="23">
        <v>5654.11</v>
      </c>
      <c r="M113" s="23">
        <v>6040.951</v>
      </c>
      <c r="N113" s="23">
        <v>6385.67</v>
      </c>
      <c r="O113" s="23">
        <v>6731.7690000000002</v>
      </c>
      <c r="P113" s="23">
        <v>7102.7219999999998</v>
      </c>
      <c r="Q113" s="23">
        <v>7502.8639999999996</v>
      </c>
      <c r="R113" s="23">
        <v>7886.9030000000002</v>
      </c>
      <c r="S113" s="23">
        <v>8243.8029999999999</v>
      </c>
      <c r="T113" s="23">
        <v>8532.3140000000003</v>
      </c>
      <c r="U113" s="23">
        <v>8732.0910000000003</v>
      </c>
      <c r="V113" s="23">
        <v>8906.4320000000007</v>
      </c>
      <c r="W113" s="23">
        <v>9083.5239999999994</v>
      </c>
      <c r="X113" s="23">
        <v>9254.3379999999997</v>
      </c>
      <c r="Y113" s="23">
        <v>9391.7340000000004</v>
      </c>
    </row>
    <row r="114" spans="2:25" x14ac:dyDescent="0.4">
      <c r="B114" s="29" t="s">
        <v>141</v>
      </c>
      <c r="C114" s="19">
        <v>97</v>
      </c>
      <c r="D114" s="19" t="s">
        <v>17</v>
      </c>
      <c r="E114" s="21" t="s">
        <v>19</v>
      </c>
      <c r="F114" s="21">
        <v>400</v>
      </c>
      <c r="G114" s="22" t="s">
        <v>71</v>
      </c>
      <c r="H114" s="21">
        <v>922</v>
      </c>
      <c r="I114" s="23">
        <v>5407.3190000000004</v>
      </c>
      <c r="J114" s="23">
        <v>5767.1980000000003</v>
      </c>
      <c r="K114" s="23">
        <v>6192.2349999999997</v>
      </c>
      <c r="L114" s="23">
        <v>6669.8670000000002</v>
      </c>
      <c r="M114" s="23">
        <v>7039.866</v>
      </c>
      <c r="N114" s="23">
        <v>7387.4949999999999</v>
      </c>
      <c r="O114" s="23">
        <v>7674.1009999999997</v>
      </c>
      <c r="P114" s="23">
        <v>7930.55</v>
      </c>
      <c r="Q114" s="23">
        <v>8119.7780000000002</v>
      </c>
      <c r="R114" s="23">
        <v>8218.1949999999997</v>
      </c>
      <c r="S114" s="23">
        <v>8187.5590000000002</v>
      </c>
      <c r="T114" s="23">
        <v>8043.8040000000001</v>
      </c>
      <c r="U114" s="23">
        <v>7882.4859999999999</v>
      </c>
      <c r="V114" s="23">
        <v>7798.4889999999996</v>
      </c>
      <c r="W114" s="23">
        <v>7662.1130000000003</v>
      </c>
      <c r="X114" s="23">
        <v>7476.0820000000003</v>
      </c>
      <c r="Y114" s="23">
        <v>7247.1440000000002</v>
      </c>
    </row>
    <row r="115" spans="2:25" x14ac:dyDescent="0.4">
      <c r="B115" s="29" t="s">
        <v>142</v>
      </c>
      <c r="C115" s="19">
        <v>98</v>
      </c>
      <c r="D115" s="19" t="s">
        <v>17</v>
      </c>
      <c r="E115" s="21" t="s">
        <v>19</v>
      </c>
      <c r="F115" s="21">
        <v>414</v>
      </c>
      <c r="G115" s="22" t="s">
        <v>71</v>
      </c>
      <c r="H115" s="21">
        <v>922</v>
      </c>
      <c r="I115" s="23">
        <v>2999.3690000000001</v>
      </c>
      <c r="J115" s="23">
        <v>3114.4859999999999</v>
      </c>
      <c r="K115" s="23">
        <v>3265.9369999999999</v>
      </c>
      <c r="L115" s="23">
        <v>3314.9639999999999</v>
      </c>
      <c r="M115" s="23">
        <v>3271.9070000000002</v>
      </c>
      <c r="N115" s="23">
        <v>3159.7719999999999</v>
      </c>
      <c r="O115" s="23">
        <v>3104.3209999999999</v>
      </c>
      <c r="P115" s="23">
        <v>3225.63</v>
      </c>
      <c r="Q115" s="23">
        <v>3398.857</v>
      </c>
      <c r="R115" s="23">
        <v>3486.902</v>
      </c>
      <c r="S115" s="23">
        <v>3517.9749999999999</v>
      </c>
      <c r="T115" s="23">
        <v>3487.0239999999999</v>
      </c>
      <c r="U115" s="23">
        <v>3457.9229999999998</v>
      </c>
      <c r="V115" s="23">
        <v>3471.7530000000002</v>
      </c>
      <c r="W115" s="23">
        <v>3539.0880000000002</v>
      </c>
      <c r="X115" s="23">
        <v>3606.6010000000001</v>
      </c>
      <c r="Y115" s="23">
        <v>3646.1289999999999</v>
      </c>
    </row>
    <row r="116" spans="2:25" x14ac:dyDescent="0.4">
      <c r="B116" s="29" t="s">
        <v>143</v>
      </c>
      <c r="C116" s="19">
        <v>99</v>
      </c>
      <c r="D116" s="19" t="s">
        <v>17</v>
      </c>
      <c r="E116" s="21" t="s">
        <v>19</v>
      </c>
      <c r="F116" s="21">
        <v>422</v>
      </c>
      <c r="G116" s="22" t="s">
        <v>71</v>
      </c>
      <c r="H116" s="21">
        <v>922</v>
      </c>
      <c r="I116" s="23">
        <v>4023.0320000000002</v>
      </c>
      <c r="J116" s="23">
        <v>3872.3029999999999</v>
      </c>
      <c r="K116" s="23">
        <v>3717.3919999999998</v>
      </c>
      <c r="L116" s="23">
        <v>3690.7130000000002</v>
      </c>
      <c r="M116" s="23">
        <v>3716.5070000000001</v>
      </c>
      <c r="N116" s="23">
        <v>3735.4589999999998</v>
      </c>
      <c r="O116" s="23">
        <v>3724.9789999999998</v>
      </c>
      <c r="P116" s="23">
        <v>3671.1570000000002</v>
      </c>
      <c r="Q116" s="23">
        <v>3556.8209999999999</v>
      </c>
      <c r="R116" s="23">
        <v>3440.3440000000001</v>
      </c>
      <c r="S116" s="23">
        <v>3349.3139999999999</v>
      </c>
      <c r="T116" s="23">
        <v>3287.5349999999999</v>
      </c>
      <c r="U116" s="23">
        <v>3202.5529999999999</v>
      </c>
      <c r="V116" s="23">
        <v>3119.1060000000002</v>
      </c>
      <c r="W116" s="23">
        <v>2996.6970000000001</v>
      </c>
      <c r="X116" s="23">
        <v>2870.2249999999999</v>
      </c>
      <c r="Y116" s="23">
        <v>2766.3389999999999</v>
      </c>
    </row>
    <row r="117" spans="2:25" x14ac:dyDescent="0.4">
      <c r="B117" s="29" t="s">
        <v>144</v>
      </c>
      <c r="C117" s="19">
        <v>100</v>
      </c>
      <c r="D117" s="19" t="s">
        <v>17</v>
      </c>
      <c r="E117" s="21" t="s">
        <v>19</v>
      </c>
      <c r="F117" s="21">
        <v>512</v>
      </c>
      <c r="G117" s="22" t="s">
        <v>71</v>
      </c>
      <c r="H117" s="21">
        <v>922</v>
      </c>
      <c r="I117" s="23">
        <v>3615.5160000000001</v>
      </c>
      <c r="J117" s="23">
        <v>3809.768</v>
      </c>
      <c r="K117" s="23">
        <v>4028.2820000000002</v>
      </c>
      <c r="L117" s="23">
        <v>4220.7370000000001</v>
      </c>
      <c r="M117" s="23">
        <v>4419.6019999999999</v>
      </c>
      <c r="N117" s="23">
        <v>4517.5200000000004</v>
      </c>
      <c r="O117" s="23">
        <v>4578.6509999999998</v>
      </c>
      <c r="P117" s="23">
        <v>4475.5730000000003</v>
      </c>
      <c r="Q117" s="23">
        <v>4336.8540000000003</v>
      </c>
      <c r="R117" s="23">
        <v>4324.8860000000004</v>
      </c>
      <c r="S117" s="23">
        <v>4310.4849999999997</v>
      </c>
      <c r="T117" s="23">
        <v>4241.0230000000001</v>
      </c>
      <c r="U117" s="23">
        <v>4135.2309999999998</v>
      </c>
      <c r="V117" s="23">
        <v>3971.915</v>
      </c>
      <c r="W117" s="23">
        <v>3872.7310000000002</v>
      </c>
      <c r="X117" s="23">
        <v>3830.95</v>
      </c>
      <c r="Y117" s="23">
        <v>3820.6239999999998</v>
      </c>
    </row>
    <row r="118" spans="2:25" x14ac:dyDescent="0.4">
      <c r="B118" s="29" t="s">
        <v>145</v>
      </c>
      <c r="C118" s="19">
        <v>101</v>
      </c>
      <c r="D118" s="19" t="s">
        <v>17</v>
      </c>
      <c r="E118" s="21" t="s">
        <v>19</v>
      </c>
      <c r="F118" s="21">
        <v>634</v>
      </c>
      <c r="G118" s="22" t="s">
        <v>71</v>
      </c>
      <c r="H118" s="21">
        <v>922</v>
      </c>
      <c r="I118" s="23">
        <v>2333.4609999999998</v>
      </c>
      <c r="J118" s="23">
        <v>2484.87</v>
      </c>
      <c r="K118" s="23">
        <v>2598.7130000000002</v>
      </c>
      <c r="L118" s="23">
        <v>2660.732</v>
      </c>
      <c r="M118" s="23">
        <v>2702.51</v>
      </c>
      <c r="N118" s="23">
        <v>2741.2979999999998</v>
      </c>
      <c r="O118" s="23">
        <v>2750.07</v>
      </c>
      <c r="P118" s="23">
        <v>2713.4180000000001</v>
      </c>
      <c r="Q118" s="23">
        <v>2653.0729999999999</v>
      </c>
      <c r="R118" s="23">
        <v>2605.0100000000002</v>
      </c>
      <c r="S118" s="23">
        <v>2557.1080000000002</v>
      </c>
      <c r="T118" s="23">
        <v>2522.8150000000001</v>
      </c>
      <c r="U118" s="23">
        <v>2503.4920000000002</v>
      </c>
      <c r="V118" s="23">
        <v>2496.114</v>
      </c>
      <c r="W118" s="23">
        <v>2497.538</v>
      </c>
      <c r="X118" s="23">
        <v>2504.6060000000002</v>
      </c>
      <c r="Y118" s="23">
        <v>2520.0230000000001</v>
      </c>
    </row>
    <row r="119" spans="2:25" x14ac:dyDescent="0.4">
      <c r="B119" s="29" t="s">
        <v>146</v>
      </c>
      <c r="C119" s="19">
        <v>102</v>
      </c>
      <c r="D119" s="19" t="s">
        <v>17</v>
      </c>
      <c r="E119" s="21" t="s">
        <v>19</v>
      </c>
      <c r="F119" s="21">
        <v>682</v>
      </c>
      <c r="G119" s="22" t="s">
        <v>71</v>
      </c>
      <c r="H119" s="21">
        <v>922</v>
      </c>
      <c r="I119" s="23">
        <v>22779.420999999998</v>
      </c>
      <c r="J119" s="23">
        <v>24245.844000000001</v>
      </c>
      <c r="K119" s="23">
        <v>25681.025000000001</v>
      </c>
      <c r="L119" s="23">
        <v>26961.028999999999</v>
      </c>
      <c r="M119" s="23">
        <v>27506.69</v>
      </c>
      <c r="N119" s="23">
        <v>27421.671999999999</v>
      </c>
      <c r="O119" s="23">
        <v>27195.88</v>
      </c>
      <c r="P119" s="23">
        <v>26726.213</v>
      </c>
      <c r="Q119" s="23">
        <v>26225.358</v>
      </c>
      <c r="R119" s="23">
        <v>26109.954000000002</v>
      </c>
      <c r="S119" s="23">
        <v>26027.399000000001</v>
      </c>
      <c r="T119" s="23">
        <v>25570.111000000001</v>
      </c>
      <c r="U119" s="23">
        <v>24789.526999999998</v>
      </c>
      <c r="V119" s="23">
        <v>23990.181</v>
      </c>
      <c r="W119" s="23">
        <v>23322.131000000001</v>
      </c>
      <c r="X119" s="23">
        <v>22842.592000000001</v>
      </c>
      <c r="Y119" s="23">
        <v>22492.199000000001</v>
      </c>
    </row>
    <row r="120" spans="2:25" x14ac:dyDescent="0.4">
      <c r="B120" s="29" t="s">
        <v>147</v>
      </c>
      <c r="C120" s="19">
        <v>103</v>
      </c>
      <c r="D120" s="19" t="s">
        <v>17</v>
      </c>
      <c r="E120" s="21">
        <v>6</v>
      </c>
      <c r="F120" s="21">
        <v>275</v>
      </c>
      <c r="G120" s="22" t="s">
        <v>71</v>
      </c>
      <c r="H120" s="21">
        <v>922</v>
      </c>
      <c r="I120" s="23">
        <v>2463.3310000000001</v>
      </c>
      <c r="J120" s="23">
        <v>2851.8629999999998</v>
      </c>
      <c r="K120" s="23">
        <v>3273.7840000000001</v>
      </c>
      <c r="L120" s="23">
        <v>3738.7570000000001</v>
      </c>
      <c r="M120" s="23">
        <v>4189.0879999999997</v>
      </c>
      <c r="N120" s="23">
        <v>4625.7929999999997</v>
      </c>
      <c r="O120" s="23">
        <v>5038.1660000000002</v>
      </c>
      <c r="P120" s="23">
        <v>5404.2129999999997</v>
      </c>
      <c r="Q120" s="23">
        <v>5701.4430000000002</v>
      </c>
      <c r="R120" s="23">
        <v>5983.4880000000003</v>
      </c>
      <c r="S120" s="23">
        <v>6255.3810000000003</v>
      </c>
      <c r="T120" s="23">
        <v>6456.875</v>
      </c>
      <c r="U120" s="23">
        <v>6582.2489999999998</v>
      </c>
      <c r="V120" s="23">
        <v>6680.9539999999997</v>
      </c>
      <c r="W120" s="23">
        <v>6739.4290000000001</v>
      </c>
      <c r="X120" s="23">
        <v>6762.7569999999996</v>
      </c>
      <c r="Y120" s="23">
        <v>6748.808</v>
      </c>
    </row>
    <row r="121" spans="2:25" x14ac:dyDescent="0.4">
      <c r="B121" s="29" t="s">
        <v>148</v>
      </c>
      <c r="C121" s="19">
        <v>104</v>
      </c>
      <c r="D121" s="19" t="s">
        <v>17</v>
      </c>
      <c r="E121" s="21" t="s">
        <v>19</v>
      </c>
      <c r="F121" s="21">
        <v>760</v>
      </c>
      <c r="G121" s="22" t="s">
        <v>71</v>
      </c>
      <c r="H121" s="21">
        <v>922</v>
      </c>
      <c r="I121" s="23">
        <v>9686.5689999999995</v>
      </c>
      <c r="J121" s="23">
        <v>12963.951999999999</v>
      </c>
      <c r="K121" s="23">
        <v>15004.204</v>
      </c>
      <c r="L121" s="23">
        <v>16472.156999999999</v>
      </c>
      <c r="M121" s="23">
        <v>18011.811000000002</v>
      </c>
      <c r="N121" s="23">
        <v>19087.174999999999</v>
      </c>
      <c r="O121" s="23">
        <v>19447.839</v>
      </c>
      <c r="P121" s="23">
        <v>19436.102999999999</v>
      </c>
      <c r="Q121" s="23">
        <v>19614.345000000001</v>
      </c>
      <c r="R121" s="23">
        <v>20070.946</v>
      </c>
      <c r="S121" s="23">
        <v>20717.132000000001</v>
      </c>
      <c r="T121" s="23">
        <v>21050.999</v>
      </c>
      <c r="U121" s="23">
        <v>20945.319</v>
      </c>
      <c r="V121" s="23">
        <v>20260.556</v>
      </c>
      <c r="W121" s="23">
        <v>19606.021000000001</v>
      </c>
      <c r="X121" s="23">
        <v>19216.101999999999</v>
      </c>
      <c r="Y121" s="23">
        <v>18955.581999999999</v>
      </c>
    </row>
    <row r="122" spans="2:25" x14ac:dyDescent="0.4">
      <c r="B122" s="29" t="s">
        <v>149</v>
      </c>
      <c r="C122" s="19">
        <v>105</v>
      </c>
      <c r="D122" s="19" t="s">
        <v>17</v>
      </c>
      <c r="E122" s="21" t="s">
        <v>19</v>
      </c>
      <c r="F122" s="21">
        <v>792</v>
      </c>
      <c r="G122" s="22" t="s">
        <v>71</v>
      </c>
      <c r="H122" s="21">
        <v>922</v>
      </c>
      <c r="I122" s="23">
        <v>49750.095999999998</v>
      </c>
      <c r="J122" s="23">
        <v>51543.857000000004</v>
      </c>
      <c r="K122" s="23">
        <v>52919.764000000003</v>
      </c>
      <c r="L122" s="23">
        <v>54261.798999999999</v>
      </c>
      <c r="M122" s="23">
        <v>55115.62</v>
      </c>
      <c r="N122" s="23">
        <v>55227.052000000003</v>
      </c>
      <c r="O122" s="23">
        <v>54775.669000000002</v>
      </c>
      <c r="P122" s="23">
        <v>54158.771999999997</v>
      </c>
      <c r="Q122" s="23">
        <v>53387.322</v>
      </c>
      <c r="R122" s="23">
        <v>52204.466</v>
      </c>
      <c r="S122" s="23">
        <v>50952.652999999998</v>
      </c>
      <c r="T122" s="23">
        <v>49612.004000000001</v>
      </c>
      <c r="U122" s="23">
        <v>48069.999000000003</v>
      </c>
      <c r="V122" s="23">
        <v>46339.597000000002</v>
      </c>
      <c r="W122" s="23">
        <v>44707.114000000001</v>
      </c>
      <c r="X122" s="23">
        <v>43194.197</v>
      </c>
      <c r="Y122" s="23">
        <v>41735.786</v>
      </c>
    </row>
    <row r="123" spans="2:25" x14ac:dyDescent="0.4">
      <c r="B123" s="29" t="s">
        <v>150</v>
      </c>
      <c r="C123" s="19">
        <v>106</v>
      </c>
      <c r="D123" s="19" t="s">
        <v>17</v>
      </c>
      <c r="E123" s="21" t="s">
        <v>19</v>
      </c>
      <c r="F123" s="21">
        <v>784</v>
      </c>
      <c r="G123" s="22" t="s">
        <v>71</v>
      </c>
      <c r="H123" s="21">
        <v>922</v>
      </c>
      <c r="I123" s="23">
        <v>7910.6450000000004</v>
      </c>
      <c r="J123" s="23">
        <v>8027.8850000000002</v>
      </c>
      <c r="K123" s="23">
        <v>8030.8379999999997</v>
      </c>
      <c r="L123" s="23">
        <v>7757.415</v>
      </c>
      <c r="M123" s="23">
        <v>7339.6710000000003</v>
      </c>
      <c r="N123" s="23">
        <v>6957.7120000000004</v>
      </c>
      <c r="O123" s="23">
        <v>6660.866</v>
      </c>
      <c r="P123" s="23">
        <v>6400.0150000000003</v>
      </c>
      <c r="Q123" s="23">
        <v>6179.8829999999998</v>
      </c>
      <c r="R123" s="23">
        <v>6007.8519999999999</v>
      </c>
      <c r="S123" s="23">
        <v>5858.0209999999997</v>
      </c>
      <c r="T123" s="23">
        <v>5641.0559999999996</v>
      </c>
      <c r="U123" s="23">
        <v>5423.3429999999998</v>
      </c>
      <c r="V123" s="23">
        <v>5338.357</v>
      </c>
      <c r="W123" s="23">
        <v>5347.7070000000003</v>
      </c>
      <c r="X123" s="23">
        <v>5393.2860000000001</v>
      </c>
      <c r="Y123" s="23">
        <v>5463.3440000000001</v>
      </c>
    </row>
    <row r="124" spans="2:25" x14ac:dyDescent="0.4">
      <c r="B124" s="29" t="s">
        <v>151</v>
      </c>
      <c r="C124" s="19">
        <v>107</v>
      </c>
      <c r="D124" s="19" t="s">
        <v>17</v>
      </c>
      <c r="E124" s="21" t="s">
        <v>19</v>
      </c>
      <c r="F124" s="21">
        <v>887</v>
      </c>
      <c r="G124" s="22" t="s">
        <v>71</v>
      </c>
      <c r="H124" s="21">
        <v>922</v>
      </c>
      <c r="I124" s="23">
        <v>14168.09</v>
      </c>
      <c r="J124" s="23">
        <v>16441.169999999998</v>
      </c>
      <c r="K124" s="23">
        <v>18903.427</v>
      </c>
      <c r="L124" s="23">
        <v>21592.744999999999</v>
      </c>
      <c r="M124" s="23">
        <v>24240.940999999999</v>
      </c>
      <c r="N124" s="23">
        <v>26645.837</v>
      </c>
      <c r="O124" s="23">
        <v>28696.861000000001</v>
      </c>
      <c r="P124" s="23">
        <v>30345.543000000001</v>
      </c>
      <c r="Q124" s="23">
        <v>31592.657999999999</v>
      </c>
      <c r="R124" s="23">
        <v>32701.987000000001</v>
      </c>
      <c r="S124" s="23">
        <v>33496.843999999997</v>
      </c>
      <c r="T124" s="23">
        <v>33887.976000000002</v>
      </c>
      <c r="U124" s="23">
        <v>33820.283000000003</v>
      </c>
      <c r="V124" s="23">
        <v>33463.4</v>
      </c>
      <c r="W124" s="23">
        <v>32875.173999999999</v>
      </c>
      <c r="X124" s="23">
        <v>32112.011999999999</v>
      </c>
      <c r="Y124" s="23">
        <v>31210.643</v>
      </c>
    </row>
    <row r="125" spans="2:25" x14ac:dyDescent="0.4">
      <c r="B125" s="27" t="s">
        <v>152</v>
      </c>
      <c r="C125" s="19">
        <v>108</v>
      </c>
      <c r="D125" s="19" t="s">
        <v>17</v>
      </c>
      <c r="E125" s="21" t="s">
        <v>19</v>
      </c>
      <c r="F125" s="21">
        <v>921</v>
      </c>
      <c r="G125" s="22" t="s">
        <v>67</v>
      </c>
      <c r="H125" s="21">
        <v>1828</v>
      </c>
      <c r="I125" s="23">
        <v>1151434.183</v>
      </c>
      <c r="J125" s="23">
        <v>1242019.9469999999</v>
      </c>
      <c r="K125" s="23">
        <v>1323422.1580000001</v>
      </c>
      <c r="L125" s="23">
        <v>1389504.135</v>
      </c>
      <c r="M125" s="23">
        <v>1445284.14</v>
      </c>
      <c r="N125" s="23">
        <v>1485416.95</v>
      </c>
      <c r="O125" s="23">
        <v>1505956.902</v>
      </c>
      <c r="P125" s="23">
        <v>1511159.835</v>
      </c>
      <c r="Q125" s="23">
        <v>1505875.1</v>
      </c>
      <c r="R125" s="23">
        <v>1491392.6569999999</v>
      </c>
      <c r="S125" s="23">
        <v>1469169.453</v>
      </c>
      <c r="T125" s="23">
        <v>1440881.6969999999</v>
      </c>
      <c r="U125" s="23">
        <v>1412255.9890000001</v>
      </c>
      <c r="V125" s="23">
        <v>1378024.8840000001</v>
      </c>
      <c r="W125" s="23">
        <v>1340280.6470000001</v>
      </c>
      <c r="X125" s="23">
        <v>1300668.72</v>
      </c>
      <c r="Y125" s="23">
        <v>1260605.1310000001</v>
      </c>
    </row>
    <row r="126" spans="2:25" x14ac:dyDescent="0.4">
      <c r="B126" s="28" t="s">
        <v>153</v>
      </c>
      <c r="C126" s="19">
        <v>109</v>
      </c>
      <c r="D126" s="19" t="s">
        <v>17</v>
      </c>
      <c r="E126" s="21" t="s">
        <v>19</v>
      </c>
      <c r="F126" s="21">
        <v>5500</v>
      </c>
      <c r="G126" s="22" t="s">
        <v>69</v>
      </c>
      <c r="H126" s="21">
        <v>921</v>
      </c>
      <c r="I126" s="23">
        <v>42251.641000000003</v>
      </c>
      <c r="J126" s="23">
        <v>44119.601000000002</v>
      </c>
      <c r="K126" s="23">
        <v>46581.269</v>
      </c>
      <c r="L126" s="23">
        <v>50316.24</v>
      </c>
      <c r="M126" s="23">
        <v>53877</v>
      </c>
      <c r="N126" s="23">
        <v>56386.286</v>
      </c>
      <c r="O126" s="23">
        <v>57823.550999999999</v>
      </c>
      <c r="P126" s="23">
        <v>58541.241999999998</v>
      </c>
      <c r="Q126" s="23">
        <v>59791.491000000002</v>
      </c>
      <c r="R126" s="23">
        <v>61968.146000000001</v>
      </c>
      <c r="S126" s="23">
        <v>64126.790999999997</v>
      </c>
      <c r="T126" s="23">
        <v>64983.686999999998</v>
      </c>
      <c r="U126" s="23">
        <v>64635.317999999999</v>
      </c>
      <c r="V126" s="23">
        <v>64100.065000000002</v>
      </c>
      <c r="W126" s="23">
        <v>64055.044000000002</v>
      </c>
      <c r="X126" s="23">
        <v>64179.497000000003</v>
      </c>
      <c r="Y126" s="23">
        <v>63883.218999999997</v>
      </c>
    </row>
    <row r="127" spans="2:25" x14ac:dyDescent="0.4">
      <c r="B127" s="29" t="s">
        <v>154</v>
      </c>
      <c r="C127" s="19">
        <v>110</v>
      </c>
      <c r="D127" s="19" t="s">
        <v>17</v>
      </c>
      <c r="E127" s="21" t="s">
        <v>19</v>
      </c>
      <c r="F127" s="21">
        <v>398</v>
      </c>
      <c r="G127" s="22" t="s">
        <v>71</v>
      </c>
      <c r="H127" s="21">
        <v>5500</v>
      </c>
      <c r="I127" s="23">
        <v>10703.887000000001</v>
      </c>
      <c r="J127" s="23">
        <v>10786.433000000001</v>
      </c>
      <c r="K127" s="23">
        <v>11181.748</v>
      </c>
      <c r="L127" s="23">
        <v>12030.457</v>
      </c>
      <c r="M127" s="23">
        <v>12761.879000000001</v>
      </c>
      <c r="N127" s="23">
        <v>13226.257</v>
      </c>
      <c r="O127" s="23">
        <v>13480.009</v>
      </c>
      <c r="P127" s="23">
        <v>13540.898999999999</v>
      </c>
      <c r="Q127" s="23">
        <v>13892.65</v>
      </c>
      <c r="R127" s="23">
        <v>14622.152</v>
      </c>
      <c r="S127" s="23">
        <v>15295.741</v>
      </c>
      <c r="T127" s="23">
        <v>15464.362999999999</v>
      </c>
      <c r="U127" s="23">
        <v>15272.790999999999</v>
      </c>
      <c r="V127" s="23">
        <v>15091.152</v>
      </c>
      <c r="W127" s="23">
        <v>15101.046</v>
      </c>
      <c r="X127" s="23">
        <v>15187.58</v>
      </c>
      <c r="Y127" s="23">
        <v>15183.914000000001</v>
      </c>
    </row>
    <row r="128" spans="2:25" x14ac:dyDescent="0.4">
      <c r="B128" s="29" t="s">
        <v>155</v>
      </c>
      <c r="C128" s="19">
        <v>111</v>
      </c>
      <c r="D128" s="19" t="s">
        <v>17</v>
      </c>
      <c r="E128" s="21" t="s">
        <v>19</v>
      </c>
      <c r="F128" s="21">
        <v>417</v>
      </c>
      <c r="G128" s="22" t="s">
        <v>71</v>
      </c>
      <c r="H128" s="21">
        <v>5500</v>
      </c>
      <c r="I128" s="23">
        <v>3585.5839999999998</v>
      </c>
      <c r="J128" s="23">
        <v>3761.4</v>
      </c>
      <c r="K128" s="23">
        <v>3984.1869999999999</v>
      </c>
      <c r="L128" s="23">
        <v>4372.4930000000004</v>
      </c>
      <c r="M128" s="23">
        <v>4728.3339999999998</v>
      </c>
      <c r="N128" s="23">
        <v>5014.1670000000004</v>
      </c>
      <c r="O128" s="23">
        <v>5208.9110000000001</v>
      </c>
      <c r="P128" s="23">
        <v>5323.6049999999996</v>
      </c>
      <c r="Q128" s="23">
        <v>5491.0410000000002</v>
      </c>
      <c r="R128" s="23">
        <v>5731.3680000000004</v>
      </c>
      <c r="S128" s="23">
        <v>5980.6390000000001</v>
      </c>
      <c r="T128" s="23">
        <v>6122.3530000000001</v>
      </c>
      <c r="U128" s="23">
        <v>6099.0240000000003</v>
      </c>
      <c r="V128" s="23">
        <v>6078.4579999999996</v>
      </c>
      <c r="W128" s="23">
        <v>6091.5339999999997</v>
      </c>
      <c r="X128" s="23">
        <v>6117.7330000000002</v>
      </c>
      <c r="Y128" s="23">
        <v>6104.9449999999997</v>
      </c>
    </row>
    <row r="129" spans="2:25" x14ac:dyDescent="0.4">
      <c r="B129" s="29" t="s">
        <v>156</v>
      </c>
      <c r="C129" s="19">
        <v>112</v>
      </c>
      <c r="D129" s="19" t="s">
        <v>17</v>
      </c>
      <c r="E129" s="21" t="s">
        <v>19</v>
      </c>
      <c r="F129" s="21">
        <v>762</v>
      </c>
      <c r="G129" s="22" t="s">
        <v>71</v>
      </c>
      <c r="H129" s="21">
        <v>5500</v>
      </c>
      <c r="I129" s="23">
        <v>4868.3919999999998</v>
      </c>
      <c r="J129" s="23">
        <v>5283.0590000000002</v>
      </c>
      <c r="K129" s="23">
        <v>5789.5379999999996</v>
      </c>
      <c r="L129" s="23">
        <v>6505.52</v>
      </c>
      <c r="M129" s="23">
        <v>7320.3469999999998</v>
      </c>
      <c r="N129" s="23">
        <v>8040.1750000000002</v>
      </c>
      <c r="O129" s="23">
        <v>8645.357</v>
      </c>
      <c r="P129" s="23">
        <v>9231.5869999999995</v>
      </c>
      <c r="Q129" s="23">
        <v>9968.6650000000009</v>
      </c>
      <c r="R129" s="23">
        <v>10765.89</v>
      </c>
      <c r="S129" s="23">
        <v>11562.478999999999</v>
      </c>
      <c r="T129" s="23">
        <v>12222.034</v>
      </c>
      <c r="U129" s="23">
        <v>12725.782999999999</v>
      </c>
      <c r="V129" s="23">
        <v>13171.823</v>
      </c>
      <c r="W129" s="23">
        <v>13640.977999999999</v>
      </c>
      <c r="X129" s="23">
        <v>14065.111000000001</v>
      </c>
      <c r="Y129" s="23">
        <v>14335.870999999999</v>
      </c>
    </row>
    <row r="130" spans="2:25" x14ac:dyDescent="0.4">
      <c r="B130" s="29" t="s">
        <v>157</v>
      </c>
      <c r="C130" s="19">
        <v>113</v>
      </c>
      <c r="D130" s="19" t="s">
        <v>17</v>
      </c>
      <c r="E130" s="21" t="s">
        <v>19</v>
      </c>
      <c r="F130" s="21">
        <v>795</v>
      </c>
      <c r="G130" s="22" t="s">
        <v>71</v>
      </c>
      <c r="H130" s="21">
        <v>5500</v>
      </c>
      <c r="I130" s="23">
        <v>3401.95</v>
      </c>
      <c r="J130" s="23">
        <v>3590.9969999999998</v>
      </c>
      <c r="K130" s="23">
        <v>3782.826</v>
      </c>
      <c r="L130" s="23">
        <v>4100.7030000000004</v>
      </c>
      <c r="M130" s="23">
        <v>4375.7830000000004</v>
      </c>
      <c r="N130" s="23">
        <v>4562.9520000000002</v>
      </c>
      <c r="O130" s="23">
        <v>4673.1109999999999</v>
      </c>
      <c r="P130" s="23">
        <v>4718.6310000000003</v>
      </c>
      <c r="Q130" s="23">
        <v>4781.5330000000004</v>
      </c>
      <c r="R130" s="23">
        <v>4933.5140000000001</v>
      </c>
      <c r="S130" s="23">
        <v>5053.6930000000002</v>
      </c>
      <c r="T130" s="23">
        <v>5108.6480000000001</v>
      </c>
      <c r="U130" s="23">
        <v>5019.5410000000002</v>
      </c>
      <c r="V130" s="23">
        <v>4934.9570000000003</v>
      </c>
      <c r="W130" s="23">
        <v>4883.4229999999998</v>
      </c>
      <c r="X130" s="23">
        <v>4857.2889999999998</v>
      </c>
      <c r="Y130" s="23">
        <v>4813.223</v>
      </c>
    </row>
    <row r="131" spans="2:25" x14ac:dyDescent="0.4">
      <c r="B131" s="29" t="s">
        <v>158</v>
      </c>
      <c r="C131" s="19">
        <v>114</v>
      </c>
      <c r="D131" s="19" t="s">
        <v>17</v>
      </c>
      <c r="E131" s="21" t="s">
        <v>19</v>
      </c>
      <c r="F131" s="21">
        <v>860</v>
      </c>
      <c r="G131" s="22" t="s">
        <v>71</v>
      </c>
      <c r="H131" s="21">
        <v>5500</v>
      </c>
      <c r="I131" s="23">
        <v>19691.828000000001</v>
      </c>
      <c r="J131" s="23">
        <v>20697.712</v>
      </c>
      <c r="K131" s="23">
        <v>21842.97</v>
      </c>
      <c r="L131" s="23">
        <v>23307.066999999999</v>
      </c>
      <c r="M131" s="23">
        <v>24690.656999999999</v>
      </c>
      <c r="N131" s="23">
        <v>25542.735000000001</v>
      </c>
      <c r="O131" s="23">
        <v>25816.163</v>
      </c>
      <c r="P131" s="23">
        <v>25726.52</v>
      </c>
      <c r="Q131" s="23">
        <v>25657.601999999999</v>
      </c>
      <c r="R131" s="23">
        <v>25915.222000000002</v>
      </c>
      <c r="S131" s="23">
        <v>26234.239000000001</v>
      </c>
      <c r="T131" s="23">
        <v>26066.289000000001</v>
      </c>
      <c r="U131" s="23">
        <v>25518.179</v>
      </c>
      <c r="V131" s="23">
        <v>24823.674999999999</v>
      </c>
      <c r="W131" s="23">
        <v>24338.062999999998</v>
      </c>
      <c r="X131" s="23">
        <v>23951.784</v>
      </c>
      <c r="Y131" s="23">
        <v>23445.266</v>
      </c>
    </row>
    <row r="132" spans="2:25" x14ac:dyDescent="0.4">
      <c r="B132" s="28" t="s">
        <v>159</v>
      </c>
      <c r="C132" s="19">
        <v>115</v>
      </c>
      <c r="D132" s="19" t="s">
        <v>17</v>
      </c>
      <c r="E132" s="21" t="s">
        <v>19</v>
      </c>
      <c r="F132" s="21">
        <v>5501</v>
      </c>
      <c r="G132" s="22" t="s">
        <v>69</v>
      </c>
      <c r="H132" s="21">
        <v>921</v>
      </c>
      <c r="I132" s="23">
        <v>1109182.5419999999</v>
      </c>
      <c r="J132" s="23">
        <v>1197900.3459999999</v>
      </c>
      <c r="K132" s="23">
        <v>1276840.889</v>
      </c>
      <c r="L132" s="23">
        <v>1339187.895</v>
      </c>
      <c r="M132" s="23">
        <v>1391407.14</v>
      </c>
      <c r="N132" s="23">
        <v>1429030.6640000001</v>
      </c>
      <c r="O132" s="23">
        <v>1448133.351</v>
      </c>
      <c r="P132" s="23">
        <v>1452618.5930000001</v>
      </c>
      <c r="Q132" s="23">
        <v>1446083.6089999999</v>
      </c>
      <c r="R132" s="23">
        <v>1429424.5109999999</v>
      </c>
      <c r="S132" s="23">
        <v>1405042.662</v>
      </c>
      <c r="T132" s="23">
        <v>1375898.01</v>
      </c>
      <c r="U132" s="23">
        <v>1347620.6710000001</v>
      </c>
      <c r="V132" s="23">
        <v>1313924.8189999999</v>
      </c>
      <c r="W132" s="23">
        <v>1276225.6029999999</v>
      </c>
      <c r="X132" s="23">
        <v>1236489.223</v>
      </c>
      <c r="Y132" s="23">
        <v>1196721.912</v>
      </c>
    </row>
    <row r="133" spans="2:25" x14ac:dyDescent="0.4">
      <c r="B133" s="29" t="s">
        <v>160</v>
      </c>
      <c r="C133" s="19">
        <v>116</v>
      </c>
      <c r="D133" s="19" t="s">
        <v>17</v>
      </c>
      <c r="E133" s="21" t="s">
        <v>19</v>
      </c>
      <c r="F133" s="21">
        <v>4</v>
      </c>
      <c r="G133" s="22" t="s">
        <v>71</v>
      </c>
      <c r="H133" s="21">
        <v>5501</v>
      </c>
      <c r="I133" s="23">
        <v>16986.812000000002</v>
      </c>
      <c r="J133" s="23">
        <v>20372.111000000001</v>
      </c>
      <c r="K133" s="23">
        <v>24058.84</v>
      </c>
      <c r="L133" s="23">
        <v>27759.984</v>
      </c>
      <c r="M133" s="23">
        <v>31420.137999999999</v>
      </c>
      <c r="N133" s="23">
        <v>34927.014999999999</v>
      </c>
      <c r="O133" s="23">
        <v>38172.046999999999</v>
      </c>
      <c r="P133" s="23">
        <v>41078.055999999997</v>
      </c>
      <c r="Q133" s="23">
        <v>43425.209000000003</v>
      </c>
      <c r="R133" s="23">
        <v>45041.366999999998</v>
      </c>
      <c r="S133" s="23">
        <v>45998.972999999998</v>
      </c>
      <c r="T133" s="23">
        <v>46372.468999999997</v>
      </c>
      <c r="U133" s="23">
        <v>46385.735999999997</v>
      </c>
      <c r="V133" s="23">
        <v>46019.173000000003</v>
      </c>
      <c r="W133" s="23">
        <v>45302.947999999997</v>
      </c>
      <c r="X133" s="23">
        <v>44303.658000000003</v>
      </c>
      <c r="Y133" s="23">
        <v>43080.538999999997</v>
      </c>
    </row>
    <row r="134" spans="2:25" x14ac:dyDescent="0.4">
      <c r="B134" s="29" t="s">
        <v>161</v>
      </c>
      <c r="C134" s="19">
        <v>117</v>
      </c>
      <c r="D134" s="19" t="s">
        <v>17</v>
      </c>
      <c r="E134" s="21" t="s">
        <v>19</v>
      </c>
      <c r="F134" s="21">
        <v>50</v>
      </c>
      <c r="G134" s="22" t="s">
        <v>71</v>
      </c>
      <c r="H134" s="21">
        <v>5501</v>
      </c>
      <c r="I134" s="23">
        <v>96434.028000000006</v>
      </c>
      <c r="J134" s="23">
        <v>104625.948</v>
      </c>
      <c r="K134" s="23">
        <v>110409.86900000001</v>
      </c>
      <c r="L134" s="23">
        <v>114576.802</v>
      </c>
      <c r="M134" s="23">
        <v>117594.64599999999</v>
      </c>
      <c r="N134" s="23">
        <v>118708.319</v>
      </c>
      <c r="O134" s="23">
        <v>117862.2</v>
      </c>
      <c r="P134" s="23">
        <v>115538.395</v>
      </c>
      <c r="Q134" s="23">
        <v>112015.342</v>
      </c>
      <c r="R134" s="23">
        <v>107455.11500000001</v>
      </c>
      <c r="S134" s="23">
        <v>102406.016</v>
      </c>
      <c r="T134" s="23">
        <v>97489.995999999999</v>
      </c>
      <c r="U134" s="23">
        <v>92504.63</v>
      </c>
      <c r="V134" s="23">
        <v>87391.567999999999</v>
      </c>
      <c r="W134" s="23">
        <v>82359.103000000003</v>
      </c>
      <c r="X134" s="23">
        <v>77716.305999999997</v>
      </c>
      <c r="Y134" s="23">
        <v>73492.038</v>
      </c>
    </row>
    <row r="135" spans="2:25" x14ac:dyDescent="0.4">
      <c r="B135" s="29" t="s">
        <v>162</v>
      </c>
      <c r="C135" s="19">
        <v>118</v>
      </c>
      <c r="D135" s="19" t="s">
        <v>17</v>
      </c>
      <c r="E135" s="21" t="s">
        <v>19</v>
      </c>
      <c r="F135" s="21">
        <v>64</v>
      </c>
      <c r="G135" s="22" t="s">
        <v>71</v>
      </c>
      <c r="H135" s="21">
        <v>5501</v>
      </c>
      <c r="I135" s="23">
        <v>461.916</v>
      </c>
      <c r="J135" s="23">
        <v>502.02699999999999</v>
      </c>
      <c r="K135" s="23">
        <v>534.87900000000002</v>
      </c>
      <c r="L135" s="23">
        <v>556.97400000000005</v>
      </c>
      <c r="M135" s="23">
        <v>575.97500000000002</v>
      </c>
      <c r="N135" s="23">
        <v>583.45699999999999</v>
      </c>
      <c r="O135" s="23">
        <v>576.45899999999995</v>
      </c>
      <c r="P135" s="23">
        <v>554.88300000000004</v>
      </c>
      <c r="Q135" s="23">
        <v>526.56100000000004</v>
      </c>
      <c r="R135" s="23">
        <v>499.47</v>
      </c>
      <c r="S135" s="23">
        <v>475.36799999999999</v>
      </c>
      <c r="T135" s="23">
        <v>453.017</v>
      </c>
      <c r="U135" s="23">
        <v>432.01299999999998</v>
      </c>
      <c r="V135" s="23">
        <v>406.98700000000002</v>
      </c>
      <c r="W135" s="23">
        <v>381.97500000000002</v>
      </c>
      <c r="X135" s="23">
        <v>359.22399999999999</v>
      </c>
      <c r="Y135" s="23">
        <v>339.59300000000002</v>
      </c>
    </row>
    <row r="136" spans="2:25" x14ac:dyDescent="0.4">
      <c r="B136" s="29" t="s">
        <v>163</v>
      </c>
      <c r="C136" s="19">
        <v>119</v>
      </c>
      <c r="D136" s="19" t="s">
        <v>17</v>
      </c>
      <c r="E136" s="21" t="s">
        <v>19</v>
      </c>
      <c r="F136" s="21">
        <v>356</v>
      </c>
      <c r="G136" s="22" t="s">
        <v>71</v>
      </c>
      <c r="H136" s="21">
        <v>5501</v>
      </c>
      <c r="I136" s="23">
        <v>802221.28099999996</v>
      </c>
      <c r="J136" s="23">
        <v>860658.52399999998</v>
      </c>
      <c r="K136" s="23">
        <v>912285.67700000003</v>
      </c>
      <c r="L136" s="23">
        <v>949028.50300000003</v>
      </c>
      <c r="M136" s="23">
        <v>976173.946</v>
      </c>
      <c r="N136" s="23">
        <v>994475.28500000003</v>
      </c>
      <c r="O136" s="23">
        <v>1001176.209</v>
      </c>
      <c r="P136" s="23">
        <v>998371.24800000002</v>
      </c>
      <c r="Q136" s="23">
        <v>986840.326</v>
      </c>
      <c r="R136" s="23">
        <v>966817.12300000002</v>
      </c>
      <c r="S136" s="23">
        <v>941090.277</v>
      </c>
      <c r="T136" s="23">
        <v>913423.96600000001</v>
      </c>
      <c r="U136" s="23">
        <v>890451.21</v>
      </c>
      <c r="V136" s="23">
        <v>865917.63500000001</v>
      </c>
      <c r="W136" s="23">
        <v>838144.79599999997</v>
      </c>
      <c r="X136" s="23">
        <v>808097.53399999999</v>
      </c>
      <c r="Y136" s="23">
        <v>778047.28099999996</v>
      </c>
    </row>
    <row r="137" spans="2:25" x14ac:dyDescent="0.4">
      <c r="B137" s="29" t="s">
        <v>164</v>
      </c>
      <c r="C137" s="19">
        <v>120</v>
      </c>
      <c r="D137" s="19" t="s">
        <v>17</v>
      </c>
      <c r="E137" s="21" t="s">
        <v>19</v>
      </c>
      <c r="F137" s="21">
        <v>364</v>
      </c>
      <c r="G137" s="22" t="s">
        <v>71</v>
      </c>
      <c r="H137" s="21">
        <v>5501</v>
      </c>
      <c r="I137" s="23">
        <v>52165.574000000001</v>
      </c>
      <c r="J137" s="23">
        <v>54003.822</v>
      </c>
      <c r="K137" s="23">
        <v>56049.190999999999</v>
      </c>
      <c r="L137" s="23">
        <v>57946.834999999999</v>
      </c>
      <c r="M137" s="23">
        <v>60046.966999999997</v>
      </c>
      <c r="N137" s="23">
        <v>60261.099000000002</v>
      </c>
      <c r="O137" s="23">
        <v>58194.123</v>
      </c>
      <c r="P137" s="23">
        <v>55658.741000000002</v>
      </c>
      <c r="Q137" s="23">
        <v>54769.822999999997</v>
      </c>
      <c r="R137" s="23">
        <v>55252.453000000001</v>
      </c>
      <c r="S137" s="23">
        <v>55920.928999999996</v>
      </c>
      <c r="T137" s="23">
        <v>55879.853000000003</v>
      </c>
      <c r="U137" s="23">
        <v>54882.207000000002</v>
      </c>
      <c r="V137" s="23">
        <v>52903.326000000001</v>
      </c>
      <c r="W137" s="23">
        <v>51364.923999999999</v>
      </c>
      <c r="X137" s="23">
        <v>50402.110999999997</v>
      </c>
      <c r="Y137" s="23">
        <v>49786.074000000001</v>
      </c>
    </row>
    <row r="138" spans="2:25" x14ac:dyDescent="0.4">
      <c r="B138" s="29" t="s">
        <v>165</v>
      </c>
      <c r="C138" s="19">
        <v>121</v>
      </c>
      <c r="D138" s="19" t="s">
        <v>17</v>
      </c>
      <c r="E138" s="21" t="s">
        <v>19</v>
      </c>
      <c r="F138" s="21">
        <v>462</v>
      </c>
      <c r="G138" s="22" t="s">
        <v>71</v>
      </c>
      <c r="H138" s="21">
        <v>5501</v>
      </c>
      <c r="I138" s="23">
        <v>388.863</v>
      </c>
      <c r="J138" s="23">
        <v>358.20800000000003</v>
      </c>
      <c r="K138" s="23">
        <v>352.90600000000001</v>
      </c>
      <c r="L138" s="23">
        <v>371.12599999999998</v>
      </c>
      <c r="M138" s="23">
        <v>380.08</v>
      </c>
      <c r="N138" s="23">
        <v>377.55700000000002</v>
      </c>
      <c r="O138" s="23">
        <v>355.78199999999998</v>
      </c>
      <c r="P138" s="23">
        <v>324.40300000000002</v>
      </c>
      <c r="Q138" s="23">
        <v>301.88</v>
      </c>
      <c r="R138" s="23">
        <v>295.267</v>
      </c>
      <c r="S138" s="23">
        <v>294.74</v>
      </c>
      <c r="T138" s="23">
        <v>286.185</v>
      </c>
      <c r="U138" s="23">
        <v>272.23200000000003</v>
      </c>
      <c r="V138" s="23">
        <v>259.57900000000001</v>
      </c>
      <c r="W138" s="23">
        <v>250.65100000000001</v>
      </c>
      <c r="X138" s="23">
        <v>245.99</v>
      </c>
      <c r="Y138" s="23">
        <v>242.358</v>
      </c>
    </row>
    <row r="139" spans="2:25" x14ac:dyDescent="0.4">
      <c r="B139" s="29" t="s">
        <v>166</v>
      </c>
      <c r="C139" s="19">
        <v>122</v>
      </c>
      <c r="D139" s="19" t="s">
        <v>17</v>
      </c>
      <c r="E139" s="21" t="s">
        <v>19</v>
      </c>
      <c r="F139" s="21">
        <v>524</v>
      </c>
      <c r="G139" s="22" t="s">
        <v>71</v>
      </c>
      <c r="H139" s="21">
        <v>5501</v>
      </c>
      <c r="I139" s="23">
        <v>15855.56</v>
      </c>
      <c r="J139" s="23">
        <v>18693.886999999999</v>
      </c>
      <c r="K139" s="23">
        <v>20409.238000000001</v>
      </c>
      <c r="L139" s="23">
        <v>21419.534</v>
      </c>
      <c r="M139" s="23">
        <v>22148.757000000001</v>
      </c>
      <c r="N139" s="23">
        <v>22724.154999999999</v>
      </c>
      <c r="O139" s="23">
        <v>22937.713</v>
      </c>
      <c r="P139" s="23">
        <v>22580.488000000001</v>
      </c>
      <c r="Q139" s="23">
        <v>21557.377</v>
      </c>
      <c r="R139" s="23">
        <v>20081.969000000001</v>
      </c>
      <c r="S139" s="23">
        <v>18673.528999999999</v>
      </c>
      <c r="T139" s="23">
        <v>17407.098000000002</v>
      </c>
      <c r="U139" s="23">
        <v>16196.495999999999</v>
      </c>
      <c r="V139" s="23">
        <v>14965.565000000001</v>
      </c>
      <c r="W139" s="23">
        <v>13628.857</v>
      </c>
      <c r="X139" s="23">
        <v>12398.853999999999</v>
      </c>
      <c r="Y139" s="23">
        <v>11326.906000000001</v>
      </c>
    </row>
    <row r="140" spans="2:25" x14ac:dyDescent="0.4">
      <c r="B140" s="29" t="s">
        <v>167</v>
      </c>
      <c r="C140" s="19">
        <v>123</v>
      </c>
      <c r="D140" s="19" t="s">
        <v>17</v>
      </c>
      <c r="E140" s="21" t="s">
        <v>19</v>
      </c>
      <c r="F140" s="21">
        <v>586</v>
      </c>
      <c r="G140" s="22" t="s">
        <v>71</v>
      </c>
      <c r="H140" s="21">
        <v>5501</v>
      </c>
      <c r="I140" s="23">
        <v>112396.83500000001</v>
      </c>
      <c r="J140" s="23">
        <v>126338.071</v>
      </c>
      <c r="K140" s="23">
        <v>140342.54500000001</v>
      </c>
      <c r="L140" s="23">
        <v>155158.285</v>
      </c>
      <c r="M140" s="23">
        <v>170802.7</v>
      </c>
      <c r="N140" s="23">
        <v>185063.481</v>
      </c>
      <c r="O140" s="23">
        <v>197275.505</v>
      </c>
      <c r="P140" s="23">
        <v>207133.894</v>
      </c>
      <c r="Q140" s="23">
        <v>215479.77799999999</v>
      </c>
      <c r="R140" s="23">
        <v>223077.353</v>
      </c>
      <c r="S140" s="23">
        <v>229723.019</v>
      </c>
      <c r="T140" s="23">
        <v>234685.87700000001</v>
      </c>
      <c r="U140" s="23">
        <v>237174.71299999999</v>
      </c>
      <c r="V140" s="23">
        <v>237312.71299999999</v>
      </c>
      <c r="W140" s="23">
        <v>236561.18299999999</v>
      </c>
      <c r="X140" s="23">
        <v>235261.25099999999</v>
      </c>
      <c r="Y140" s="23">
        <v>233272.56099999999</v>
      </c>
    </row>
    <row r="141" spans="2:25" x14ac:dyDescent="0.4">
      <c r="B141" s="29" t="s">
        <v>168</v>
      </c>
      <c r="C141" s="19">
        <v>124</v>
      </c>
      <c r="D141" s="19" t="s">
        <v>17</v>
      </c>
      <c r="E141" s="21" t="s">
        <v>19</v>
      </c>
      <c r="F141" s="21">
        <v>144</v>
      </c>
      <c r="G141" s="22" t="s">
        <v>71</v>
      </c>
      <c r="H141" s="21">
        <v>5501</v>
      </c>
      <c r="I141" s="23">
        <v>12271.673000000001</v>
      </c>
      <c r="J141" s="23">
        <v>12347.748</v>
      </c>
      <c r="K141" s="23">
        <v>12397.744000000001</v>
      </c>
      <c r="L141" s="23">
        <v>12369.852000000001</v>
      </c>
      <c r="M141" s="23">
        <v>12263.931</v>
      </c>
      <c r="N141" s="23">
        <v>11910.296</v>
      </c>
      <c r="O141" s="23">
        <v>11583.313</v>
      </c>
      <c r="P141" s="23">
        <v>11378.485000000001</v>
      </c>
      <c r="Q141" s="23">
        <v>11167.313</v>
      </c>
      <c r="R141" s="23">
        <v>10904.394</v>
      </c>
      <c r="S141" s="23">
        <v>10459.811</v>
      </c>
      <c r="T141" s="23">
        <v>9899.5490000000009</v>
      </c>
      <c r="U141" s="23">
        <v>9321.4339999999993</v>
      </c>
      <c r="V141" s="23">
        <v>8748.2729999999992</v>
      </c>
      <c r="W141" s="23">
        <v>8231.1659999999993</v>
      </c>
      <c r="X141" s="23">
        <v>7704.2950000000001</v>
      </c>
      <c r="Y141" s="23">
        <v>7134.5619999999999</v>
      </c>
    </row>
    <row r="142" spans="2:25" x14ac:dyDescent="0.4">
      <c r="B142" s="27" t="s">
        <v>169</v>
      </c>
      <c r="C142" s="19">
        <v>125</v>
      </c>
      <c r="D142" s="19" t="s">
        <v>17</v>
      </c>
      <c r="E142" s="21" t="s">
        <v>19</v>
      </c>
      <c r="F142" s="21">
        <v>1832</v>
      </c>
      <c r="G142" s="22" t="s">
        <v>67</v>
      </c>
      <c r="H142" s="21">
        <v>1828</v>
      </c>
      <c r="I142" s="23">
        <v>1470397.2039999999</v>
      </c>
      <c r="J142" s="23">
        <v>1478474.763</v>
      </c>
      <c r="K142" s="23">
        <v>1465598.82</v>
      </c>
      <c r="L142" s="23">
        <v>1431796.7450000001</v>
      </c>
      <c r="M142" s="23">
        <v>1394680.875</v>
      </c>
      <c r="N142" s="23">
        <v>1371596.7860000001</v>
      </c>
      <c r="O142" s="23">
        <v>1336579.3629999999</v>
      </c>
      <c r="P142" s="23">
        <v>1274068.358</v>
      </c>
      <c r="Q142" s="23">
        <v>1236309.551</v>
      </c>
      <c r="R142" s="23">
        <v>1207640.061</v>
      </c>
      <c r="S142" s="23">
        <v>1182285.2339999999</v>
      </c>
      <c r="T142" s="23">
        <v>1151941.014</v>
      </c>
      <c r="U142" s="23">
        <v>1113891.7509999999</v>
      </c>
      <c r="V142" s="23">
        <v>1077176.973</v>
      </c>
      <c r="W142" s="23">
        <v>1046315.897</v>
      </c>
      <c r="X142" s="23">
        <v>1019050.567</v>
      </c>
      <c r="Y142" s="23">
        <v>992875.86899999995</v>
      </c>
    </row>
    <row r="143" spans="2:25" x14ac:dyDescent="0.4">
      <c r="B143" s="28" t="s">
        <v>170</v>
      </c>
      <c r="C143" s="19">
        <v>126</v>
      </c>
      <c r="D143" s="19" t="s">
        <v>17</v>
      </c>
      <c r="E143" s="21" t="s">
        <v>19</v>
      </c>
      <c r="F143" s="21">
        <v>906</v>
      </c>
      <c r="G143" s="22" t="s">
        <v>69</v>
      </c>
      <c r="H143" s="21">
        <v>1832</v>
      </c>
      <c r="I143" s="23">
        <v>1072617.548</v>
      </c>
      <c r="J143" s="23">
        <v>1061292.058</v>
      </c>
      <c r="K143" s="23">
        <v>1033394.9840000001</v>
      </c>
      <c r="L143" s="23">
        <v>986638.93900000001</v>
      </c>
      <c r="M143" s="23">
        <v>940851.30099999998</v>
      </c>
      <c r="N143" s="23">
        <v>912098.74600000004</v>
      </c>
      <c r="O143" s="23">
        <v>875649.92099999997</v>
      </c>
      <c r="P143" s="23">
        <v>812860.40399999998</v>
      </c>
      <c r="Q143" s="23">
        <v>778452.35900000005</v>
      </c>
      <c r="R143" s="23">
        <v>754320.62199999997</v>
      </c>
      <c r="S143" s="23">
        <v>734351.64</v>
      </c>
      <c r="T143" s="23">
        <v>710701.55599999998</v>
      </c>
      <c r="U143" s="23">
        <v>682265.99800000002</v>
      </c>
      <c r="V143" s="23">
        <v>655380.49100000004</v>
      </c>
      <c r="W143" s="23">
        <v>634624.05000000005</v>
      </c>
      <c r="X143" s="23">
        <v>617672.36300000001</v>
      </c>
      <c r="Y143" s="23">
        <v>601680.32400000002</v>
      </c>
    </row>
    <row r="144" spans="2:25" x14ac:dyDescent="0.4">
      <c r="B144" s="29" t="s">
        <v>171</v>
      </c>
      <c r="C144" s="19">
        <v>127</v>
      </c>
      <c r="D144" s="19" t="s">
        <v>17</v>
      </c>
      <c r="E144" s="21">
        <v>7</v>
      </c>
      <c r="F144" s="21">
        <v>156</v>
      </c>
      <c r="G144" s="22" t="s">
        <v>71</v>
      </c>
      <c r="H144" s="21">
        <v>906</v>
      </c>
      <c r="I144" s="23">
        <v>929789.37</v>
      </c>
      <c r="J144" s="23">
        <v>922685.74199999997</v>
      </c>
      <c r="K144" s="23">
        <v>900187.571</v>
      </c>
      <c r="L144" s="23">
        <v>859946.88699999999</v>
      </c>
      <c r="M144" s="23">
        <v>822512.56900000002</v>
      </c>
      <c r="N144" s="23">
        <v>800434.12699999998</v>
      </c>
      <c r="O144" s="23">
        <v>770123.49199999997</v>
      </c>
      <c r="P144" s="23">
        <v>712162.38100000005</v>
      </c>
      <c r="Q144" s="23">
        <v>682545.25</v>
      </c>
      <c r="R144" s="23">
        <v>662729.02500000002</v>
      </c>
      <c r="S144" s="23">
        <v>645840.59499999997</v>
      </c>
      <c r="T144" s="23">
        <v>624984.38300000003</v>
      </c>
      <c r="U144" s="23">
        <v>599589.19900000002</v>
      </c>
      <c r="V144" s="23">
        <v>575095.52</v>
      </c>
      <c r="W144" s="23">
        <v>556340.59699999995</v>
      </c>
      <c r="X144" s="23">
        <v>541282.13100000005</v>
      </c>
      <c r="Y144" s="23">
        <v>527107.13100000005</v>
      </c>
    </row>
    <row r="145" spans="2:25" x14ac:dyDescent="0.4">
      <c r="B145" s="29" t="s">
        <v>172</v>
      </c>
      <c r="C145" s="19">
        <v>128</v>
      </c>
      <c r="D145" s="19" t="s">
        <v>17</v>
      </c>
      <c r="E145" s="21">
        <v>8</v>
      </c>
      <c r="F145" s="21">
        <v>344</v>
      </c>
      <c r="G145" s="22" t="s">
        <v>71</v>
      </c>
      <c r="H145" s="21">
        <v>906</v>
      </c>
      <c r="I145" s="23">
        <v>4915.92</v>
      </c>
      <c r="J145" s="23">
        <v>4675.8869999999997</v>
      </c>
      <c r="K145" s="23">
        <v>4467.8729999999996</v>
      </c>
      <c r="L145" s="23">
        <v>4289.3779999999997</v>
      </c>
      <c r="M145" s="23">
        <v>4174.7420000000002</v>
      </c>
      <c r="N145" s="23">
        <v>4070.2860000000001</v>
      </c>
      <c r="O145" s="23">
        <v>3953.2689999999998</v>
      </c>
      <c r="P145" s="23">
        <v>3822.74</v>
      </c>
      <c r="Q145" s="23">
        <v>3677.7750000000001</v>
      </c>
      <c r="R145" s="23">
        <v>3615.9140000000002</v>
      </c>
      <c r="S145" s="23">
        <v>3665.884</v>
      </c>
      <c r="T145" s="23">
        <v>3706.95</v>
      </c>
      <c r="U145" s="23">
        <v>3764.3989999999999</v>
      </c>
      <c r="V145" s="23">
        <v>3766.83</v>
      </c>
      <c r="W145" s="23">
        <v>3735.6990000000001</v>
      </c>
      <c r="X145" s="23">
        <v>3676.136</v>
      </c>
      <c r="Y145" s="23">
        <v>3661.6889999999999</v>
      </c>
    </row>
    <row r="146" spans="2:25" x14ac:dyDescent="0.4">
      <c r="B146" s="29" t="s">
        <v>173</v>
      </c>
      <c r="C146" s="19">
        <v>129</v>
      </c>
      <c r="D146" s="19" t="s">
        <v>17</v>
      </c>
      <c r="E146" s="21">
        <v>9</v>
      </c>
      <c r="F146" s="21">
        <v>446</v>
      </c>
      <c r="G146" s="22" t="s">
        <v>71</v>
      </c>
      <c r="H146" s="21">
        <v>906</v>
      </c>
      <c r="I146" s="23">
        <v>455.95400000000001</v>
      </c>
      <c r="J146" s="23">
        <v>450.358</v>
      </c>
      <c r="K146" s="23">
        <v>442.23200000000003</v>
      </c>
      <c r="L146" s="23">
        <v>448.714</v>
      </c>
      <c r="M146" s="23">
        <v>456.05500000000001</v>
      </c>
      <c r="N146" s="23">
        <v>467.43400000000003</v>
      </c>
      <c r="O146" s="23">
        <v>456.40499999999997</v>
      </c>
      <c r="P146" s="23">
        <v>435.84</v>
      </c>
      <c r="Q146" s="23">
        <v>428.32400000000001</v>
      </c>
      <c r="R146" s="23">
        <v>435.87700000000001</v>
      </c>
      <c r="S146" s="23">
        <v>455.28800000000001</v>
      </c>
      <c r="T146" s="23">
        <v>471.45299999999997</v>
      </c>
      <c r="U146" s="23">
        <v>478.74</v>
      </c>
      <c r="V146" s="23">
        <v>482.23200000000003</v>
      </c>
      <c r="W146" s="23">
        <v>487.04300000000001</v>
      </c>
      <c r="X146" s="23">
        <v>497.16399999999999</v>
      </c>
      <c r="Y146" s="23">
        <v>511.61700000000002</v>
      </c>
    </row>
    <row r="147" spans="2:25" x14ac:dyDescent="0.4">
      <c r="B147" s="29" t="s">
        <v>174</v>
      </c>
      <c r="C147" s="19">
        <v>130</v>
      </c>
      <c r="D147" s="19" t="s">
        <v>17</v>
      </c>
      <c r="E147" s="21" t="s">
        <v>19</v>
      </c>
      <c r="F147" s="21">
        <v>158</v>
      </c>
      <c r="G147" s="22" t="s">
        <v>71</v>
      </c>
      <c r="H147" s="21">
        <v>906</v>
      </c>
      <c r="I147" s="23">
        <v>15800.377</v>
      </c>
      <c r="J147" s="23">
        <v>15217.182000000001</v>
      </c>
      <c r="K147" s="23">
        <v>14303.385</v>
      </c>
      <c r="L147" s="23">
        <v>13545.646000000001</v>
      </c>
      <c r="M147" s="23">
        <v>12846.799000000001</v>
      </c>
      <c r="N147" s="23">
        <v>11917.710999999999</v>
      </c>
      <c r="O147" s="23">
        <v>11089.664000000001</v>
      </c>
      <c r="P147" s="23">
        <v>10506.222</v>
      </c>
      <c r="Q147" s="23">
        <v>9835.3629999999994</v>
      </c>
      <c r="R147" s="23">
        <v>9200.4279999999999</v>
      </c>
      <c r="S147" s="23">
        <v>8827.0239999999994</v>
      </c>
      <c r="T147" s="23">
        <v>8687.3719999999994</v>
      </c>
      <c r="U147" s="23">
        <v>8495.3410000000003</v>
      </c>
      <c r="V147" s="23">
        <v>8319.2970000000005</v>
      </c>
      <c r="W147" s="23">
        <v>8120.134</v>
      </c>
      <c r="X147" s="23">
        <v>7894.6019999999999</v>
      </c>
      <c r="Y147" s="23">
        <v>7675.9620000000004</v>
      </c>
    </row>
    <row r="148" spans="2:25" x14ac:dyDescent="0.4">
      <c r="B148" s="29" t="s">
        <v>175</v>
      </c>
      <c r="C148" s="19">
        <v>131</v>
      </c>
      <c r="D148" s="19" t="s">
        <v>17</v>
      </c>
      <c r="E148" s="21" t="s">
        <v>19</v>
      </c>
      <c r="F148" s="21">
        <v>408</v>
      </c>
      <c r="G148" s="22" t="s">
        <v>71</v>
      </c>
      <c r="H148" s="21">
        <v>906</v>
      </c>
      <c r="I148" s="23">
        <v>16377.228999999999</v>
      </c>
      <c r="J148" s="23">
        <v>16465.330000000002</v>
      </c>
      <c r="K148" s="23">
        <v>16445.079000000002</v>
      </c>
      <c r="L148" s="23">
        <v>15897.905000000001</v>
      </c>
      <c r="M148" s="23">
        <v>15458.684999999999</v>
      </c>
      <c r="N148" s="23">
        <v>15563.516</v>
      </c>
      <c r="O148" s="23">
        <v>15424.832</v>
      </c>
      <c r="P148" s="23">
        <v>15142.852000000001</v>
      </c>
      <c r="Q148" s="23">
        <v>14665.593999999999</v>
      </c>
      <c r="R148" s="23">
        <v>14204.349</v>
      </c>
      <c r="S148" s="23">
        <v>13820.26</v>
      </c>
      <c r="T148" s="23">
        <v>13600.022999999999</v>
      </c>
      <c r="U148" s="23">
        <v>13336.316999999999</v>
      </c>
      <c r="V148" s="23">
        <v>12950.16</v>
      </c>
      <c r="W148" s="23">
        <v>12503.358</v>
      </c>
      <c r="X148" s="23">
        <v>12067.486999999999</v>
      </c>
      <c r="Y148" s="23">
        <v>11720.148999999999</v>
      </c>
    </row>
    <row r="149" spans="2:25" x14ac:dyDescent="0.4">
      <c r="B149" s="29" t="s">
        <v>176</v>
      </c>
      <c r="C149" s="19">
        <v>132</v>
      </c>
      <c r="D149" s="19" t="s">
        <v>17</v>
      </c>
      <c r="E149" s="21" t="s">
        <v>19</v>
      </c>
      <c r="F149" s="21">
        <v>392</v>
      </c>
      <c r="G149" s="22" t="s">
        <v>71</v>
      </c>
      <c r="H149" s="21">
        <v>906</v>
      </c>
      <c r="I149" s="23">
        <v>69113.452999999994</v>
      </c>
      <c r="J149" s="23">
        <v>67049.913</v>
      </c>
      <c r="K149" s="23">
        <v>64615.961000000003</v>
      </c>
      <c r="L149" s="23">
        <v>61407.252999999997</v>
      </c>
      <c r="M149" s="23">
        <v>56415.928999999996</v>
      </c>
      <c r="N149" s="23">
        <v>52594.705000000002</v>
      </c>
      <c r="O149" s="23">
        <v>49421.387999999999</v>
      </c>
      <c r="P149" s="23">
        <v>47016.033000000003</v>
      </c>
      <c r="Q149" s="23">
        <v>45213.745000000003</v>
      </c>
      <c r="R149" s="23">
        <v>43499.614000000001</v>
      </c>
      <c r="S149" s="23">
        <v>41885.326000000001</v>
      </c>
      <c r="T149" s="23">
        <v>40144.142</v>
      </c>
      <c r="U149" s="23">
        <v>38384.667999999998</v>
      </c>
      <c r="V149" s="23">
        <v>37125.913</v>
      </c>
      <c r="W149" s="23">
        <v>36197.999000000003</v>
      </c>
      <c r="X149" s="23">
        <v>35398.192000000003</v>
      </c>
      <c r="Y149" s="23">
        <v>34575.741000000002</v>
      </c>
    </row>
    <row r="150" spans="2:25" x14ac:dyDescent="0.4">
      <c r="B150" s="29" t="s">
        <v>177</v>
      </c>
      <c r="C150" s="19">
        <v>133</v>
      </c>
      <c r="D150" s="19" t="s">
        <v>17</v>
      </c>
      <c r="E150" s="21" t="s">
        <v>19</v>
      </c>
      <c r="F150" s="21">
        <v>496</v>
      </c>
      <c r="G150" s="22" t="s">
        <v>71</v>
      </c>
      <c r="H150" s="21">
        <v>906</v>
      </c>
      <c r="I150" s="23">
        <v>1899.0029999999999</v>
      </c>
      <c r="J150" s="23">
        <v>1968.087</v>
      </c>
      <c r="K150" s="23">
        <v>2063.3969999999999</v>
      </c>
      <c r="L150" s="23">
        <v>2225.5279999999998</v>
      </c>
      <c r="M150" s="23">
        <v>2378.65</v>
      </c>
      <c r="N150" s="23">
        <v>2484.268</v>
      </c>
      <c r="O150" s="23">
        <v>2546.9690000000001</v>
      </c>
      <c r="P150" s="23">
        <v>2570.54</v>
      </c>
      <c r="Q150" s="23">
        <v>2640.8589999999999</v>
      </c>
      <c r="R150" s="23">
        <v>2760.3890000000001</v>
      </c>
      <c r="S150" s="23">
        <v>2893.7359999999999</v>
      </c>
      <c r="T150" s="23">
        <v>2966.5349999999999</v>
      </c>
      <c r="U150" s="23">
        <v>2958.2559999999999</v>
      </c>
      <c r="V150" s="23">
        <v>2929.5770000000002</v>
      </c>
      <c r="W150" s="23">
        <v>2926.4830000000002</v>
      </c>
      <c r="X150" s="23">
        <v>2941.4630000000002</v>
      </c>
      <c r="Y150" s="23">
        <v>2954.9349999999999</v>
      </c>
    </row>
    <row r="151" spans="2:25" x14ac:dyDescent="0.4">
      <c r="B151" s="29" t="s">
        <v>302</v>
      </c>
      <c r="C151" s="19">
        <v>134</v>
      </c>
      <c r="D151" s="19" t="s">
        <v>17</v>
      </c>
      <c r="E151" s="21" t="s">
        <v>19</v>
      </c>
      <c r="F151" s="21">
        <v>410</v>
      </c>
      <c r="G151" s="22" t="s">
        <v>71</v>
      </c>
      <c r="H151" s="21">
        <v>906</v>
      </c>
      <c r="I151" s="23">
        <v>34266.241999999998</v>
      </c>
      <c r="J151" s="23">
        <v>32779.559000000001</v>
      </c>
      <c r="K151" s="23">
        <v>30869.486000000001</v>
      </c>
      <c r="L151" s="23">
        <v>28877.628000000001</v>
      </c>
      <c r="M151" s="23">
        <v>26607.871999999999</v>
      </c>
      <c r="N151" s="23">
        <v>24566.699000000001</v>
      </c>
      <c r="O151" s="23">
        <v>22633.901999999998</v>
      </c>
      <c r="P151" s="23">
        <v>21203.795999999998</v>
      </c>
      <c r="Q151" s="23">
        <v>19445.449000000001</v>
      </c>
      <c r="R151" s="23">
        <v>17875.026000000002</v>
      </c>
      <c r="S151" s="23">
        <v>16963.526999999998</v>
      </c>
      <c r="T151" s="23">
        <v>16140.698</v>
      </c>
      <c r="U151" s="23">
        <v>15259.078</v>
      </c>
      <c r="V151" s="23">
        <v>14710.962</v>
      </c>
      <c r="W151" s="23">
        <v>14312.736999999999</v>
      </c>
      <c r="X151" s="23">
        <v>13915.188</v>
      </c>
      <c r="Y151" s="23">
        <v>13473.1</v>
      </c>
    </row>
    <row r="152" spans="2:25" x14ac:dyDescent="0.4">
      <c r="B152" s="28" t="s">
        <v>179</v>
      </c>
      <c r="C152" s="19">
        <v>135</v>
      </c>
      <c r="D152" s="19" t="s">
        <v>17</v>
      </c>
      <c r="E152" s="21" t="s">
        <v>19</v>
      </c>
      <c r="F152" s="21">
        <v>920</v>
      </c>
      <c r="G152" s="22" t="s">
        <v>69</v>
      </c>
      <c r="H152" s="21">
        <v>1832</v>
      </c>
      <c r="I152" s="23">
        <v>397779.65600000002</v>
      </c>
      <c r="J152" s="23">
        <v>417182.70500000002</v>
      </c>
      <c r="K152" s="23">
        <v>432203.83600000001</v>
      </c>
      <c r="L152" s="23">
        <v>445157.80599999998</v>
      </c>
      <c r="M152" s="23">
        <v>453829.57400000002</v>
      </c>
      <c r="N152" s="23">
        <v>459498.04</v>
      </c>
      <c r="O152" s="23">
        <v>460929.44199999998</v>
      </c>
      <c r="P152" s="23">
        <v>461207.95400000003</v>
      </c>
      <c r="Q152" s="23">
        <v>457857.19199999998</v>
      </c>
      <c r="R152" s="23">
        <v>453319.43900000001</v>
      </c>
      <c r="S152" s="23">
        <v>447933.59399999998</v>
      </c>
      <c r="T152" s="23">
        <v>441239.45799999998</v>
      </c>
      <c r="U152" s="23">
        <v>431625.75300000003</v>
      </c>
      <c r="V152" s="23">
        <v>421796.48200000002</v>
      </c>
      <c r="W152" s="23">
        <v>411691.84700000001</v>
      </c>
      <c r="X152" s="23">
        <v>401378.20400000003</v>
      </c>
      <c r="Y152" s="23">
        <v>391195.54499999998</v>
      </c>
    </row>
    <row r="153" spans="2:25" x14ac:dyDescent="0.4">
      <c r="B153" s="29" t="s">
        <v>180</v>
      </c>
      <c r="C153" s="19">
        <v>136</v>
      </c>
      <c r="D153" s="19" t="s">
        <v>17</v>
      </c>
      <c r="E153" s="21" t="s">
        <v>19</v>
      </c>
      <c r="F153" s="21">
        <v>96</v>
      </c>
      <c r="G153" s="22" t="s">
        <v>71</v>
      </c>
      <c r="H153" s="21">
        <v>920</v>
      </c>
      <c r="I153" s="23">
        <v>281.67399999999998</v>
      </c>
      <c r="J153" s="23">
        <v>293.90199999999999</v>
      </c>
      <c r="K153" s="23">
        <v>299.56400000000002</v>
      </c>
      <c r="L153" s="23">
        <v>303.90199999999999</v>
      </c>
      <c r="M153" s="23">
        <v>301.822</v>
      </c>
      <c r="N153" s="23">
        <v>295.20600000000002</v>
      </c>
      <c r="O153" s="23">
        <v>284.779</v>
      </c>
      <c r="P153" s="23">
        <v>273.49</v>
      </c>
      <c r="Q153" s="23">
        <v>264.77800000000002</v>
      </c>
      <c r="R153" s="23">
        <v>255.239</v>
      </c>
      <c r="S153" s="23">
        <v>246.48</v>
      </c>
      <c r="T153" s="23">
        <v>238.84</v>
      </c>
      <c r="U153" s="23">
        <v>227.054</v>
      </c>
      <c r="V153" s="23">
        <v>217.12200000000001</v>
      </c>
      <c r="W153" s="23">
        <v>208.49100000000001</v>
      </c>
      <c r="X153" s="23">
        <v>201.11500000000001</v>
      </c>
      <c r="Y153" s="23">
        <v>194.71899999999999</v>
      </c>
    </row>
    <row r="154" spans="2:25" x14ac:dyDescent="0.4">
      <c r="B154" s="29" t="s">
        <v>181</v>
      </c>
      <c r="C154" s="19">
        <v>137</v>
      </c>
      <c r="D154" s="19" t="s">
        <v>17</v>
      </c>
      <c r="E154" s="21" t="s">
        <v>19</v>
      </c>
      <c r="F154" s="21">
        <v>116</v>
      </c>
      <c r="G154" s="22" t="s">
        <v>71</v>
      </c>
      <c r="H154" s="21">
        <v>920</v>
      </c>
      <c r="I154" s="23">
        <v>9276.9629999999997</v>
      </c>
      <c r="J154" s="23">
        <v>9982.3379999999997</v>
      </c>
      <c r="K154" s="23">
        <v>10683.663</v>
      </c>
      <c r="L154" s="23">
        <v>11434.413</v>
      </c>
      <c r="M154" s="23">
        <v>12153.939</v>
      </c>
      <c r="N154" s="23">
        <v>12952.878000000001</v>
      </c>
      <c r="O154" s="23">
        <v>12859.067999999999</v>
      </c>
      <c r="P154" s="23">
        <v>13124.441000000001</v>
      </c>
      <c r="Q154" s="23">
        <v>13131.083000000001</v>
      </c>
      <c r="R154" s="23">
        <v>13189.001</v>
      </c>
      <c r="S154" s="23">
        <v>13270.925999999999</v>
      </c>
      <c r="T154" s="23">
        <v>13149.120999999999</v>
      </c>
      <c r="U154" s="23">
        <v>12893.46</v>
      </c>
      <c r="V154" s="23">
        <v>12584.546</v>
      </c>
      <c r="W154" s="23">
        <v>12278.114</v>
      </c>
      <c r="X154" s="23">
        <v>11960.356</v>
      </c>
      <c r="Y154" s="23">
        <v>11591.460999999999</v>
      </c>
    </row>
    <row r="155" spans="2:25" x14ac:dyDescent="0.4">
      <c r="B155" s="29" t="s">
        <v>182</v>
      </c>
      <c r="C155" s="19">
        <v>138</v>
      </c>
      <c r="D155" s="19" t="s">
        <v>17</v>
      </c>
      <c r="E155" s="21" t="s">
        <v>19</v>
      </c>
      <c r="F155" s="21">
        <v>360</v>
      </c>
      <c r="G155" s="22" t="s">
        <v>71</v>
      </c>
      <c r="H155" s="21">
        <v>920</v>
      </c>
      <c r="I155" s="23">
        <v>162134.71799999999</v>
      </c>
      <c r="J155" s="23">
        <v>171487.97099999999</v>
      </c>
      <c r="K155" s="23">
        <v>178414.71799999999</v>
      </c>
      <c r="L155" s="23">
        <v>184648.88699999999</v>
      </c>
      <c r="M155" s="23">
        <v>188597.16399999999</v>
      </c>
      <c r="N155" s="23">
        <v>191000.59400000001</v>
      </c>
      <c r="O155" s="23">
        <v>191974.09400000001</v>
      </c>
      <c r="P155" s="23">
        <v>193802.41200000001</v>
      </c>
      <c r="Q155" s="23">
        <v>194586.03700000001</v>
      </c>
      <c r="R155" s="23">
        <v>193573.253</v>
      </c>
      <c r="S155" s="23">
        <v>191573.723</v>
      </c>
      <c r="T155" s="23">
        <v>189336.033</v>
      </c>
      <c r="U155" s="23">
        <v>185412.71599999999</v>
      </c>
      <c r="V155" s="23">
        <v>181624.05300000001</v>
      </c>
      <c r="W155" s="23">
        <v>177788.671</v>
      </c>
      <c r="X155" s="23">
        <v>173780.19099999999</v>
      </c>
      <c r="Y155" s="23">
        <v>169545.56200000001</v>
      </c>
    </row>
    <row r="156" spans="2:25" x14ac:dyDescent="0.4">
      <c r="B156" s="29" t="s">
        <v>183</v>
      </c>
      <c r="C156" s="19">
        <v>139</v>
      </c>
      <c r="D156" s="19" t="s">
        <v>17</v>
      </c>
      <c r="E156" s="21" t="s">
        <v>19</v>
      </c>
      <c r="F156" s="21">
        <v>418</v>
      </c>
      <c r="G156" s="22" t="s">
        <v>71</v>
      </c>
      <c r="H156" s="21">
        <v>920</v>
      </c>
      <c r="I156" s="23">
        <v>3932.6849999999999</v>
      </c>
      <c r="J156" s="23">
        <v>4323.6360000000004</v>
      </c>
      <c r="K156" s="23">
        <v>4714.2619999999997</v>
      </c>
      <c r="L156" s="23">
        <v>5073.4930000000004</v>
      </c>
      <c r="M156" s="23">
        <v>5396.2950000000001</v>
      </c>
      <c r="N156" s="23">
        <v>5648.8289999999997</v>
      </c>
      <c r="O156" s="23">
        <v>5808.1310000000003</v>
      </c>
      <c r="P156" s="23">
        <v>5865.3379999999997</v>
      </c>
      <c r="Q156" s="23">
        <v>5845.2129999999997</v>
      </c>
      <c r="R156" s="23">
        <v>5800.134</v>
      </c>
      <c r="S156" s="23">
        <v>5727.2380000000003</v>
      </c>
      <c r="T156" s="23">
        <v>5588.6329999999998</v>
      </c>
      <c r="U156" s="23">
        <v>5413.6450000000004</v>
      </c>
      <c r="V156" s="23">
        <v>5196.1270000000004</v>
      </c>
      <c r="W156" s="23">
        <v>4971.63</v>
      </c>
      <c r="X156" s="23">
        <v>4747.3890000000001</v>
      </c>
      <c r="Y156" s="23">
        <v>4523.9530000000004</v>
      </c>
    </row>
    <row r="157" spans="2:25" x14ac:dyDescent="0.4">
      <c r="B157" s="29" t="s">
        <v>184</v>
      </c>
      <c r="C157" s="19">
        <v>140</v>
      </c>
      <c r="D157" s="19" t="s">
        <v>17</v>
      </c>
      <c r="E157" s="21">
        <v>10</v>
      </c>
      <c r="F157" s="21">
        <v>458</v>
      </c>
      <c r="G157" s="22" t="s">
        <v>71</v>
      </c>
      <c r="H157" s="21">
        <v>920</v>
      </c>
      <c r="I157" s="23">
        <v>19781.973000000002</v>
      </c>
      <c r="J157" s="23">
        <v>21136.574000000001</v>
      </c>
      <c r="K157" s="23">
        <v>22090.924999999999</v>
      </c>
      <c r="L157" s="23">
        <v>22959.526000000002</v>
      </c>
      <c r="M157" s="23">
        <v>23776.423999999999</v>
      </c>
      <c r="N157" s="23">
        <v>24428.965</v>
      </c>
      <c r="O157" s="23">
        <v>24441.325000000001</v>
      </c>
      <c r="P157" s="23">
        <v>24129.585999999999</v>
      </c>
      <c r="Q157" s="23">
        <v>23694.095000000001</v>
      </c>
      <c r="R157" s="23">
        <v>23209.834999999999</v>
      </c>
      <c r="S157" s="23">
        <v>22859.874</v>
      </c>
      <c r="T157" s="23">
        <v>22695.98</v>
      </c>
      <c r="U157" s="23">
        <v>22434.425999999999</v>
      </c>
      <c r="V157" s="23">
        <v>21975.687999999998</v>
      </c>
      <c r="W157" s="23">
        <v>21422.911</v>
      </c>
      <c r="X157" s="23">
        <v>20897.199000000001</v>
      </c>
      <c r="Y157" s="23">
        <v>20469.464</v>
      </c>
    </row>
    <row r="158" spans="2:25" x14ac:dyDescent="0.4">
      <c r="B158" s="29" t="s">
        <v>185</v>
      </c>
      <c r="C158" s="19">
        <v>141</v>
      </c>
      <c r="D158" s="19" t="s">
        <v>17</v>
      </c>
      <c r="E158" s="21" t="s">
        <v>19</v>
      </c>
      <c r="F158" s="21">
        <v>104</v>
      </c>
      <c r="G158" s="22" t="s">
        <v>71</v>
      </c>
      <c r="H158" s="21">
        <v>920</v>
      </c>
      <c r="I158" s="23">
        <v>32078.847000000002</v>
      </c>
      <c r="J158" s="23">
        <v>34125.877999999997</v>
      </c>
      <c r="K158" s="23">
        <v>35692.535000000003</v>
      </c>
      <c r="L158" s="23">
        <v>36574.364000000001</v>
      </c>
      <c r="M158" s="23">
        <v>37167.057000000001</v>
      </c>
      <c r="N158" s="23">
        <v>37565.337</v>
      </c>
      <c r="O158" s="23">
        <v>37836.249000000003</v>
      </c>
      <c r="P158" s="23">
        <v>37901.385000000002</v>
      </c>
      <c r="Q158" s="23">
        <v>37610.733</v>
      </c>
      <c r="R158" s="23">
        <v>36913.502999999997</v>
      </c>
      <c r="S158" s="23">
        <v>35880.245999999999</v>
      </c>
      <c r="T158" s="23">
        <v>34963.046000000002</v>
      </c>
      <c r="U158" s="23">
        <v>34254.476999999999</v>
      </c>
      <c r="V158" s="23">
        <v>33487.642</v>
      </c>
      <c r="W158" s="23">
        <v>32630.495999999999</v>
      </c>
      <c r="X158" s="23">
        <v>31687.925999999999</v>
      </c>
      <c r="Y158" s="23">
        <v>30720.745999999999</v>
      </c>
    </row>
    <row r="159" spans="2:25" x14ac:dyDescent="0.4">
      <c r="B159" s="29" t="s">
        <v>186</v>
      </c>
      <c r="C159" s="19">
        <v>142</v>
      </c>
      <c r="D159" s="19" t="s">
        <v>17</v>
      </c>
      <c r="E159" s="21" t="s">
        <v>19</v>
      </c>
      <c r="F159" s="21">
        <v>608</v>
      </c>
      <c r="G159" s="22" t="s">
        <v>71</v>
      </c>
      <c r="H159" s="21">
        <v>920</v>
      </c>
      <c r="I159" s="23">
        <v>60157.374000000003</v>
      </c>
      <c r="J159" s="23">
        <v>65610.576000000001</v>
      </c>
      <c r="K159" s="23">
        <v>70792.92</v>
      </c>
      <c r="L159" s="23">
        <v>75819.130999999994</v>
      </c>
      <c r="M159" s="23">
        <v>79544.922000000006</v>
      </c>
      <c r="N159" s="23">
        <v>82877.19</v>
      </c>
      <c r="O159" s="23">
        <v>85762.616999999998</v>
      </c>
      <c r="P159" s="23">
        <v>87815.895999999993</v>
      </c>
      <c r="Q159" s="23">
        <v>88676.714000000007</v>
      </c>
      <c r="R159" s="23">
        <v>88881.35</v>
      </c>
      <c r="S159" s="23">
        <v>88620.837</v>
      </c>
      <c r="T159" s="23">
        <v>87714.983999999997</v>
      </c>
      <c r="U159" s="23">
        <v>86138.111000000004</v>
      </c>
      <c r="V159" s="23">
        <v>84994.493000000002</v>
      </c>
      <c r="W159" s="23">
        <v>83372.532999999996</v>
      </c>
      <c r="X159" s="23">
        <v>81358.593999999997</v>
      </c>
      <c r="Y159" s="23">
        <v>79075.070999999996</v>
      </c>
    </row>
    <row r="160" spans="2:25" x14ac:dyDescent="0.4">
      <c r="B160" s="29" t="s">
        <v>187</v>
      </c>
      <c r="C160" s="19">
        <v>143</v>
      </c>
      <c r="D160" s="19" t="s">
        <v>17</v>
      </c>
      <c r="E160" s="21" t="s">
        <v>19</v>
      </c>
      <c r="F160" s="21">
        <v>702</v>
      </c>
      <c r="G160" s="22" t="s">
        <v>71</v>
      </c>
      <c r="H160" s="21">
        <v>920</v>
      </c>
      <c r="I160" s="23">
        <v>4084.3989999999999</v>
      </c>
      <c r="J160" s="23">
        <v>3981.884</v>
      </c>
      <c r="K160" s="23">
        <v>3844.4679999999998</v>
      </c>
      <c r="L160" s="23">
        <v>3708.0059999999999</v>
      </c>
      <c r="M160" s="23">
        <v>3589.308</v>
      </c>
      <c r="N160" s="23">
        <v>3483.7049999999999</v>
      </c>
      <c r="O160" s="23">
        <v>3373.116</v>
      </c>
      <c r="P160" s="23">
        <v>3260.6179999999999</v>
      </c>
      <c r="Q160" s="23">
        <v>3116.1529999999998</v>
      </c>
      <c r="R160" s="23">
        <v>2981.6190000000001</v>
      </c>
      <c r="S160" s="23">
        <v>2955.3009999999999</v>
      </c>
      <c r="T160" s="23">
        <v>2945.5819999999999</v>
      </c>
      <c r="U160" s="23">
        <v>2952.4279999999999</v>
      </c>
      <c r="V160" s="23">
        <v>2915.0030000000002</v>
      </c>
      <c r="W160" s="23">
        <v>2873.4319999999998</v>
      </c>
      <c r="X160" s="23">
        <v>2837.77</v>
      </c>
      <c r="Y160" s="23">
        <v>2819.8629999999998</v>
      </c>
    </row>
    <row r="161" spans="2:25" x14ac:dyDescent="0.4">
      <c r="B161" s="29" t="s">
        <v>188</v>
      </c>
      <c r="C161" s="19">
        <v>144</v>
      </c>
      <c r="D161" s="19" t="s">
        <v>17</v>
      </c>
      <c r="E161" s="21" t="s">
        <v>19</v>
      </c>
      <c r="F161" s="21">
        <v>764</v>
      </c>
      <c r="G161" s="22" t="s">
        <v>71</v>
      </c>
      <c r="H161" s="21">
        <v>920</v>
      </c>
      <c r="I161" s="23">
        <v>44823.339</v>
      </c>
      <c r="J161" s="23">
        <v>44107.866000000002</v>
      </c>
      <c r="K161" s="23">
        <v>42699.483999999997</v>
      </c>
      <c r="L161" s="23">
        <v>40761.498</v>
      </c>
      <c r="M161" s="23">
        <v>38749.321000000004</v>
      </c>
      <c r="N161" s="23">
        <v>36857.449999999997</v>
      </c>
      <c r="O161" s="23">
        <v>35315.707999999999</v>
      </c>
      <c r="P161" s="23">
        <v>33919.883999999998</v>
      </c>
      <c r="Q161" s="23">
        <v>32109.33</v>
      </c>
      <c r="R161" s="23">
        <v>30203.579000000002</v>
      </c>
      <c r="S161" s="23">
        <v>28581.335999999999</v>
      </c>
      <c r="T161" s="23">
        <v>27101.328000000001</v>
      </c>
      <c r="U161" s="23">
        <v>25774.293000000001</v>
      </c>
      <c r="V161" s="23">
        <v>24593.940999999999</v>
      </c>
      <c r="W161" s="23">
        <v>23599.188999999998</v>
      </c>
      <c r="X161" s="23">
        <v>22744.043000000001</v>
      </c>
      <c r="Y161" s="23">
        <v>21970.778999999999</v>
      </c>
    </row>
    <row r="162" spans="2:25" x14ac:dyDescent="0.4">
      <c r="B162" s="29" t="s">
        <v>189</v>
      </c>
      <c r="C162" s="19">
        <v>145</v>
      </c>
      <c r="D162" s="19" t="s">
        <v>17</v>
      </c>
      <c r="E162" s="21" t="s">
        <v>19</v>
      </c>
      <c r="F162" s="21">
        <v>626</v>
      </c>
      <c r="G162" s="22" t="s">
        <v>71</v>
      </c>
      <c r="H162" s="21">
        <v>920</v>
      </c>
      <c r="I162" s="23">
        <v>623.38</v>
      </c>
      <c r="J162" s="23">
        <v>715.36500000000001</v>
      </c>
      <c r="K162" s="23">
        <v>798.577</v>
      </c>
      <c r="L162" s="23">
        <v>875.505</v>
      </c>
      <c r="M162" s="23">
        <v>970.27</v>
      </c>
      <c r="N162" s="23">
        <v>1078.9169999999999</v>
      </c>
      <c r="O162" s="23">
        <v>1171.098</v>
      </c>
      <c r="P162" s="23">
        <v>1244.4659999999999</v>
      </c>
      <c r="Q162" s="23">
        <v>1294.8810000000001</v>
      </c>
      <c r="R162" s="23">
        <v>1334.375</v>
      </c>
      <c r="S162" s="23">
        <v>1358.633</v>
      </c>
      <c r="T162" s="23">
        <v>1382.7929999999999</v>
      </c>
      <c r="U162" s="23">
        <v>1402.4880000000001</v>
      </c>
      <c r="V162" s="23">
        <v>1395.3040000000001</v>
      </c>
      <c r="W162" s="23">
        <v>1373.91</v>
      </c>
      <c r="X162" s="23">
        <v>1344.586</v>
      </c>
      <c r="Y162" s="23">
        <v>1312.9659999999999</v>
      </c>
    </row>
    <row r="163" spans="2:25" x14ac:dyDescent="0.4">
      <c r="B163" s="29" t="s">
        <v>190</v>
      </c>
      <c r="C163" s="19">
        <v>146</v>
      </c>
      <c r="D163" s="19" t="s">
        <v>17</v>
      </c>
      <c r="E163" s="21" t="s">
        <v>19</v>
      </c>
      <c r="F163" s="21">
        <v>704</v>
      </c>
      <c r="G163" s="22" t="s">
        <v>71</v>
      </c>
      <c r="H163" s="21">
        <v>920</v>
      </c>
      <c r="I163" s="23">
        <v>60604.303999999996</v>
      </c>
      <c r="J163" s="23">
        <v>61416.714999999997</v>
      </c>
      <c r="K163" s="23">
        <v>62172.72</v>
      </c>
      <c r="L163" s="23">
        <v>62999.080999999998</v>
      </c>
      <c r="M163" s="23">
        <v>63583.052000000003</v>
      </c>
      <c r="N163" s="23">
        <v>63308.968999999997</v>
      </c>
      <c r="O163" s="23">
        <v>62103.256999999998</v>
      </c>
      <c r="P163" s="23">
        <v>59870.438000000002</v>
      </c>
      <c r="Q163" s="23">
        <v>57528.175000000003</v>
      </c>
      <c r="R163" s="23">
        <v>56977.550999999999</v>
      </c>
      <c r="S163" s="23">
        <v>56859</v>
      </c>
      <c r="T163" s="23">
        <v>56123.118000000002</v>
      </c>
      <c r="U163" s="23">
        <v>54722.654999999999</v>
      </c>
      <c r="V163" s="23">
        <v>52812.563000000002</v>
      </c>
      <c r="W163" s="23">
        <v>51172.47</v>
      </c>
      <c r="X163" s="23">
        <v>49819.035000000003</v>
      </c>
      <c r="Y163" s="23">
        <v>48970.961000000003</v>
      </c>
    </row>
    <row r="164" spans="2:25" x14ac:dyDescent="0.4">
      <c r="B164" s="27" t="s">
        <v>191</v>
      </c>
      <c r="C164" s="19">
        <v>147</v>
      </c>
      <c r="D164" s="19" t="s">
        <v>17</v>
      </c>
      <c r="E164" s="21" t="s">
        <v>19</v>
      </c>
      <c r="F164" s="21">
        <v>1830</v>
      </c>
      <c r="G164" s="22" t="s">
        <v>67</v>
      </c>
      <c r="H164" s="21">
        <v>1828</v>
      </c>
      <c r="I164" s="23">
        <v>385512.80300000001</v>
      </c>
      <c r="J164" s="23">
        <v>405482.18400000001</v>
      </c>
      <c r="K164" s="23">
        <v>419995.88500000001</v>
      </c>
      <c r="L164" s="23">
        <v>431322.45400000003</v>
      </c>
      <c r="M164" s="23">
        <v>439460.76</v>
      </c>
      <c r="N164" s="23">
        <v>442871.734</v>
      </c>
      <c r="O164" s="23">
        <v>441368.80599999998</v>
      </c>
      <c r="P164" s="23">
        <v>436464.21500000003</v>
      </c>
      <c r="Q164" s="23">
        <v>428321.804</v>
      </c>
      <c r="R164" s="23">
        <v>418587.66100000002</v>
      </c>
      <c r="S164" s="23">
        <v>408512.86</v>
      </c>
      <c r="T164" s="23">
        <v>398338.01500000001</v>
      </c>
      <c r="U164" s="23">
        <v>387010.701</v>
      </c>
      <c r="V164" s="23">
        <v>374891.92200000002</v>
      </c>
      <c r="W164" s="23">
        <v>362789.88500000001</v>
      </c>
      <c r="X164" s="23">
        <v>351132.10600000003</v>
      </c>
      <c r="Y164" s="23">
        <v>339979.31199999998</v>
      </c>
    </row>
    <row r="165" spans="2:25" x14ac:dyDescent="0.4">
      <c r="B165" s="28" t="s">
        <v>192</v>
      </c>
      <c r="C165" s="19">
        <v>148</v>
      </c>
      <c r="D165" s="19" t="s">
        <v>17</v>
      </c>
      <c r="E165" s="21" t="s">
        <v>19</v>
      </c>
      <c r="F165" s="21">
        <v>915</v>
      </c>
      <c r="G165" s="22" t="s">
        <v>69</v>
      </c>
      <c r="H165" s="21">
        <v>1830</v>
      </c>
      <c r="I165" s="23">
        <v>25029.904999999999</v>
      </c>
      <c r="J165" s="23">
        <v>25899.409</v>
      </c>
      <c r="K165" s="23">
        <v>26301.462</v>
      </c>
      <c r="L165" s="23">
        <v>26573.428</v>
      </c>
      <c r="M165" s="23">
        <v>26745.028999999999</v>
      </c>
      <c r="N165" s="23">
        <v>27023.1</v>
      </c>
      <c r="O165" s="23">
        <v>26929.798999999999</v>
      </c>
      <c r="P165" s="23">
        <v>26544.694</v>
      </c>
      <c r="Q165" s="23">
        <v>26089.782999999999</v>
      </c>
      <c r="R165" s="23">
        <v>25523.554</v>
      </c>
      <c r="S165" s="23">
        <v>24877.267</v>
      </c>
      <c r="T165" s="23">
        <v>24128.108</v>
      </c>
      <c r="U165" s="23">
        <v>23283.577000000001</v>
      </c>
      <c r="V165" s="23">
        <v>22462.428</v>
      </c>
      <c r="W165" s="23">
        <v>21631.964</v>
      </c>
      <c r="X165" s="23">
        <v>20798.374</v>
      </c>
      <c r="Y165" s="23">
        <v>19956.032999999999</v>
      </c>
    </row>
    <row r="166" spans="2:25" x14ac:dyDescent="0.4">
      <c r="B166" s="29" t="s">
        <v>193</v>
      </c>
      <c r="C166" s="19">
        <v>149</v>
      </c>
      <c r="D166" s="19" t="s">
        <v>17</v>
      </c>
      <c r="E166" s="21" t="s">
        <v>19</v>
      </c>
      <c r="F166" s="21">
        <v>28</v>
      </c>
      <c r="G166" s="22" t="s">
        <v>71</v>
      </c>
      <c r="H166" s="21">
        <v>915</v>
      </c>
      <c r="I166" s="23">
        <v>60.338000000000001</v>
      </c>
      <c r="J166" s="23">
        <v>61.886000000000003</v>
      </c>
      <c r="K166" s="23">
        <v>62.104999999999997</v>
      </c>
      <c r="L166" s="23">
        <v>62.231999999999999</v>
      </c>
      <c r="M166" s="23">
        <v>62.469000000000001</v>
      </c>
      <c r="N166" s="23">
        <v>62.542999999999999</v>
      </c>
      <c r="O166" s="23">
        <v>62.292000000000002</v>
      </c>
      <c r="P166" s="23">
        <v>61.786999999999999</v>
      </c>
      <c r="Q166" s="23">
        <v>60.97</v>
      </c>
      <c r="R166" s="23">
        <v>59.877000000000002</v>
      </c>
      <c r="S166" s="23">
        <v>59.209000000000003</v>
      </c>
      <c r="T166" s="23">
        <v>58.57</v>
      </c>
      <c r="U166" s="23">
        <v>57.353999999999999</v>
      </c>
      <c r="V166" s="23">
        <v>55.863999999999997</v>
      </c>
      <c r="W166" s="23">
        <v>54.493000000000002</v>
      </c>
      <c r="X166" s="23">
        <v>53.259</v>
      </c>
      <c r="Y166" s="23">
        <v>52.155999999999999</v>
      </c>
    </row>
    <row r="167" spans="2:25" x14ac:dyDescent="0.4">
      <c r="B167" s="29" t="s">
        <v>194</v>
      </c>
      <c r="C167" s="19">
        <v>150</v>
      </c>
      <c r="D167" s="19" t="s">
        <v>17</v>
      </c>
      <c r="E167" s="21" t="s">
        <v>19</v>
      </c>
      <c r="F167" s="21">
        <v>533</v>
      </c>
      <c r="G167" s="22" t="s">
        <v>71</v>
      </c>
      <c r="H167" s="21">
        <v>915</v>
      </c>
      <c r="I167" s="23">
        <v>65.406000000000006</v>
      </c>
      <c r="J167" s="23">
        <v>64.582999999999998</v>
      </c>
      <c r="K167" s="23">
        <v>62.432000000000002</v>
      </c>
      <c r="L167" s="23">
        <v>60.277999999999999</v>
      </c>
      <c r="M167" s="23">
        <v>59.19</v>
      </c>
      <c r="N167" s="23">
        <v>59.055</v>
      </c>
      <c r="O167" s="23">
        <v>59.877000000000002</v>
      </c>
      <c r="P167" s="23">
        <v>60.976999999999997</v>
      </c>
      <c r="Q167" s="23">
        <v>59.835000000000001</v>
      </c>
      <c r="R167" s="23">
        <v>58.189</v>
      </c>
      <c r="S167" s="23">
        <v>56.76</v>
      </c>
      <c r="T167" s="23">
        <v>55.801000000000002</v>
      </c>
      <c r="U167" s="23">
        <v>55.957999999999998</v>
      </c>
      <c r="V167" s="23">
        <v>55.706000000000003</v>
      </c>
      <c r="W167" s="23">
        <v>55.030999999999999</v>
      </c>
      <c r="X167" s="23">
        <v>53.941000000000003</v>
      </c>
      <c r="Y167" s="23">
        <v>52.709000000000003</v>
      </c>
    </row>
    <row r="168" spans="2:25" x14ac:dyDescent="0.4">
      <c r="B168" s="29" t="s">
        <v>195</v>
      </c>
      <c r="C168" s="19">
        <v>151</v>
      </c>
      <c r="D168" s="19" t="s">
        <v>17</v>
      </c>
      <c r="E168" s="21" t="s">
        <v>19</v>
      </c>
      <c r="F168" s="21">
        <v>44</v>
      </c>
      <c r="G168" s="22" t="s">
        <v>71</v>
      </c>
      <c r="H168" s="21">
        <v>915</v>
      </c>
      <c r="I168" s="23">
        <v>245.327</v>
      </c>
      <c r="J168" s="23">
        <v>258.959</v>
      </c>
      <c r="K168" s="23">
        <v>267.20400000000001</v>
      </c>
      <c r="L168" s="23">
        <v>269.98599999999999</v>
      </c>
      <c r="M168" s="23">
        <v>271.02199999999999</v>
      </c>
      <c r="N168" s="23">
        <v>273.815</v>
      </c>
      <c r="O168" s="23">
        <v>276.721</v>
      </c>
      <c r="P168" s="23">
        <v>278.31</v>
      </c>
      <c r="Q168" s="23">
        <v>274.50900000000001</v>
      </c>
      <c r="R168" s="23">
        <v>269.38799999999998</v>
      </c>
      <c r="S168" s="23">
        <v>264.05599999999998</v>
      </c>
      <c r="T168" s="23">
        <v>258.88299999999998</v>
      </c>
      <c r="U168" s="23">
        <v>257.45</v>
      </c>
      <c r="V168" s="23">
        <v>255.36199999999999</v>
      </c>
      <c r="W168" s="23">
        <v>252.804</v>
      </c>
      <c r="X168" s="23">
        <v>249.93100000000001</v>
      </c>
      <c r="Y168" s="23">
        <v>247.21700000000001</v>
      </c>
    </row>
    <row r="169" spans="2:25" x14ac:dyDescent="0.4">
      <c r="B169" s="29" t="s">
        <v>196</v>
      </c>
      <c r="C169" s="19">
        <v>152</v>
      </c>
      <c r="D169" s="19" t="s">
        <v>17</v>
      </c>
      <c r="E169" s="21" t="s">
        <v>19</v>
      </c>
      <c r="F169" s="21">
        <v>52</v>
      </c>
      <c r="G169" s="22" t="s">
        <v>71</v>
      </c>
      <c r="H169" s="21">
        <v>915</v>
      </c>
      <c r="I169" s="23">
        <v>172.245</v>
      </c>
      <c r="J169" s="23">
        <v>169.75200000000001</v>
      </c>
      <c r="K169" s="23">
        <v>165.17099999999999</v>
      </c>
      <c r="L169" s="23">
        <v>159.94499999999999</v>
      </c>
      <c r="M169" s="23">
        <v>154.22999999999999</v>
      </c>
      <c r="N169" s="23">
        <v>150.06299999999999</v>
      </c>
      <c r="O169" s="23">
        <v>145.84200000000001</v>
      </c>
      <c r="P169" s="23">
        <v>142.28700000000001</v>
      </c>
      <c r="Q169" s="23">
        <v>137.583</v>
      </c>
      <c r="R169" s="23">
        <v>132.273</v>
      </c>
      <c r="S169" s="23">
        <v>126.33</v>
      </c>
      <c r="T169" s="23">
        <v>121.482</v>
      </c>
      <c r="U169" s="23">
        <v>118.395</v>
      </c>
      <c r="V169" s="23">
        <v>115.465</v>
      </c>
      <c r="W169" s="23">
        <v>112.215</v>
      </c>
      <c r="X169" s="23">
        <v>108.554</v>
      </c>
      <c r="Y169" s="23">
        <v>104.74</v>
      </c>
    </row>
    <row r="170" spans="2:25" x14ac:dyDescent="0.4">
      <c r="B170" s="29" t="s">
        <v>197</v>
      </c>
      <c r="C170" s="19">
        <v>153</v>
      </c>
      <c r="D170" s="19" t="s">
        <v>17</v>
      </c>
      <c r="E170" s="21" t="s">
        <v>19</v>
      </c>
      <c r="F170" s="21">
        <v>192</v>
      </c>
      <c r="G170" s="22" t="s">
        <v>71</v>
      </c>
      <c r="H170" s="21">
        <v>915</v>
      </c>
      <c r="I170" s="23">
        <v>7080.3230000000003</v>
      </c>
      <c r="J170" s="23">
        <v>6968.3249999999998</v>
      </c>
      <c r="K170" s="23">
        <v>6523.9309999999996</v>
      </c>
      <c r="L170" s="23">
        <v>6117.7969999999996</v>
      </c>
      <c r="M170" s="23">
        <v>5729.9089999999997</v>
      </c>
      <c r="N170" s="23">
        <v>5604.5619999999999</v>
      </c>
      <c r="O170" s="23">
        <v>5382.4570000000003</v>
      </c>
      <c r="P170" s="23">
        <v>5019.4629999999997</v>
      </c>
      <c r="Q170" s="23">
        <v>4749.5209999999997</v>
      </c>
      <c r="R170" s="23">
        <v>4486.7290000000003</v>
      </c>
      <c r="S170" s="23">
        <v>4265.3720000000003</v>
      </c>
      <c r="T170" s="23">
        <v>4061.2809999999999</v>
      </c>
      <c r="U170" s="23">
        <v>3815.674</v>
      </c>
      <c r="V170" s="23">
        <v>3609.8989999999999</v>
      </c>
      <c r="W170" s="23">
        <v>3433.7620000000002</v>
      </c>
      <c r="X170" s="23">
        <v>3278.1010000000001</v>
      </c>
      <c r="Y170" s="23">
        <v>3131.8939999999998</v>
      </c>
    </row>
    <row r="171" spans="2:25" x14ac:dyDescent="0.4">
      <c r="B171" s="29" t="s">
        <v>198</v>
      </c>
      <c r="C171" s="19">
        <v>154</v>
      </c>
      <c r="D171" s="19" t="s">
        <v>17</v>
      </c>
      <c r="E171" s="21" t="s">
        <v>19</v>
      </c>
      <c r="F171" s="21">
        <v>531</v>
      </c>
      <c r="G171" s="22" t="s">
        <v>71</v>
      </c>
      <c r="H171" s="21">
        <v>915</v>
      </c>
      <c r="I171" s="23">
        <v>94.201999999999998</v>
      </c>
      <c r="J171" s="23">
        <v>94.614000000000004</v>
      </c>
      <c r="K171" s="23">
        <v>93.549000000000007</v>
      </c>
      <c r="L171" s="23">
        <v>93.796999999999997</v>
      </c>
      <c r="M171" s="23">
        <v>93.5</v>
      </c>
      <c r="N171" s="23">
        <v>94.828000000000003</v>
      </c>
      <c r="O171" s="23">
        <v>95.903999999999996</v>
      </c>
      <c r="P171" s="23">
        <v>96.68</v>
      </c>
      <c r="Q171" s="23">
        <v>96.066999999999993</v>
      </c>
      <c r="R171" s="23">
        <v>94.902000000000001</v>
      </c>
      <c r="S171" s="23">
        <v>92.975999999999999</v>
      </c>
      <c r="T171" s="23">
        <v>91.352999999999994</v>
      </c>
      <c r="U171" s="23">
        <v>89.774000000000001</v>
      </c>
      <c r="V171" s="23">
        <v>89.32</v>
      </c>
      <c r="W171" s="23">
        <v>88.766000000000005</v>
      </c>
      <c r="X171" s="23">
        <v>87.959000000000003</v>
      </c>
      <c r="Y171" s="23">
        <v>86.975999999999999</v>
      </c>
    </row>
    <row r="172" spans="2:25" x14ac:dyDescent="0.4">
      <c r="B172" s="29" t="s">
        <v>199</v>
      </c>
      <c r="C172" s="19">
        <v>155</v>
      </c>
      <c r="D172" s="19" t="s">
        <v>17</v>
      </c>
      <c r="E172" s="21" t="s">
        <v>19</v>
      </c>
      <c r="F172" s="21">
        <v>214</v>
      </c>
      <c r="G172" s="22" t="s">
        <v>71</v>
      </c>
      <c r="H172" s="21">
        <v>915</v>
      </c>
      <c r="I172" s="23">
        <v>6096.0870000000004</v>
      </c>
      <c r="J172" s="23">
        <v>6434.1350000000002</v>
      </c>
      <c r="K172" s="23">
        <v>6718.7860000000001</v>
      </c>
      <c r="L172" s="23">
        <v>6980.3140000000003</v>
      </c>
      <c r="M172" s="23">
        <v>7206.7309999999998</v>
      </c>
      <c r="N172" s="23">
        <v>7364.3620000000001</v>
      </c>
      <c r="O172" s="23">
        <v>7440.3329999999996</v>
      </c>
      <c r="P172" s="23">
        <v>7424.5460000000003</v>
      </c>
      <c r="Q172" s="23">
        <v>7325.7250000000004</v>
      </c>
      <c r="R172" s="23">
        <v>7203.8890000000001</v>
      </c>
      <c r="S172" s="23">
        <v>7055.44</v>
      </c>
      <c r="T172" s="23">
        <v>6865.5940000000001</v>
      </c>
      <c r="U172" s="23">
        <v>6622.9539999999997</v>
      </c>
      <c r="V172" s="23">
        <v>6341.424</v>
      </c>
      <c r="W172" s="23">
        <v>6058.473</v>
      </c>
      <c r="X172" s="23">
        <v>5780.491</v>
      </c>
      <c r="Y172" s="23">
        <v>5507.1180000000004</v>
      </c>
    </row>
    <row r="173" spans="2:25" x14ac:dyDescent="0.4">
      <c r="B173" s="29" t="s">
        <v>200</v>
      </c>
      <c r="C173" s="19">
        <v>156</v>
      </c>
      <c r="D173" s="19" t="s">
        <v>17</v>
      </c>
      <c r="E173" s="21" t="s">
        <v>19</v>
      </c>
      <c r="F173" s="21">
        <v>308</v>
      </c>
      <c r="G173" s="22" t="s">
        <v>71</v>
      </c>
      <c r="H173" s="21">
        <v>915</v>
      </c>
      <c r="I173" s="23">
        <v>67.233000000000004</v>
      </c>
      <c r="J173" s="23">
        <v>66.959000000000003</v>
      </c>
      <c r="K173" s="23">
        <v>67.638999999999996</v>
      </c>
      <c r="L173" s="23">
        <v>69.334999999999994</v>
      </c>
      <c r="M173" s="23">
        <v>70.659000000000006</v>
      </c>
      <c r="N173" s="23">
        <v>71.177999999999997</v>
      </c>
      <c r="O173" s="23">
        <v>69.042000000000002</v>
      </c>
      <c r="P173" s="23">
        <v>66.2</v>
      </c>
      <c r="Q173" s="23">
        <v>63.304000000000002</v>
      </c>
      <c r="R173" s="23">
        <v>61.381</v>
      </c>
      <c r="S173" s="23">
        <v>60.396000000000001</v>
      </c>
      <c r="T173" s="23">
        <v>58.12</v>
      </c>
      <c r="U173" s="23">
        <v>54.994</v>
      </c>
      <c r="V173" s="23">
        <v>51.719000000000001</v>
      </c>
      <c r="W173" s="23">
        <v>48.866999999999997</v>
      </c>
      <c r="X173" s="23">
        <v>46.618000000000002</v>
      </c>
      <c r="Y173" s="23">
        <v>44.591999999999999</v>
      </c>
    </row>
    <row r="174" spans="2:25" x14ac:dyDescent="0.4">
      <c r="B174" s="29" t="s">
        <v>201</v>
      </c>
      <c r="C174" s="19">
        <v>157</v>
      </c>
      <c r="D174" s="19" t="s">
        <v>17</v>
      </c>
      <c r="E174" s="21" t="s">
        <v>19</v>
      </c>
      <c r="F174" s="21">
        <v>312</v>
      </c>
      <c r="G174" s="22" t="s">
        <v>71</v>
      </c>
      <c r="H174" s="21">
        <v>915</v>
      </c>
      <c r="I174" s="23">
        <v>219.18600000000001</v>
      </c>
      <c r="J174" s="23">
        <v>214.916</v>
      </c>
      <c r="K174" s="23">
        <v>207.37</v>
      </c>
      <c r="L174" s="23">
        <v>194.911</v>
      </c>
      <c r="M174" s="23">
        <v>186.57499999999999</v>
      </c>
      <c r="N174" s="23">
        <v>184.72399999999999</v>
      </c>
      <c r="O174" s="23">
        <v>189.298</v>
      </c>
      <c r="P174" s="23">
        <v>196.40899999999999</v>
      </c>
      <c r="Q174" s="23">
        <v>200.59200000000001</v>
      </c>
      <c r="R174" s="23">
        <v>194.512</v>
      </c>
      <c r="S174" s="23">
        <v>186.23599999999999</v>
      </c>
      <c r="T174" s="23">
        <v>178.928</v>
      </c>
      <c r="U174" s="23">
        <v>177.9</v>
      </c>
      <c r="V174" s="23">
        <v>176.07900000000001</v>
      </c>
      <c r="W174" s="23">
        <v>173.83500000000001</v>
      </c>
      <c r="X174" s="23">
        <v>168.756</v>
      </c>
      <c r="Y174" s="23">
        <v>161.56399999999999</v>
      </c>
    </row>
    <row r="175" spans="2:25" x14ac:dyDescent="0.4">
      <c r="B175" s="29" t="s">
        <v>202</v>
      </c>
      <c r="C175" s="19">
        <v>158</v>
      </c>
      <c r="D175" s="19" t="s">
        <v>17</v>
      </c>
      <c r="E175" s="21" t="s">
        <v>19</v>
      </c>
      <c r="F175" s="21">
        <v>332</v>
      </c>
      <c r="G175" s="22" t="s">
        <v>71</v>
      </c>
      <c r="H175" s="21">
        <v>915</v>
      </c>
      <c r="I175" s="23">
        <v>5965.1779999999999</v>
      </c>
      <c r="J175" s="23">
        <v>6526.7160000000003</v>
      </c>
      <c r="K175" s="23">
        <v>7073.9049999999997</v>
      </c>
      <c r="L175" s="23">
        <v>7619.04</v>
      </c>
      <c r="M175" s="23">
        <v>8146.0230000000001</v>
      </c>
      <c r="N175" s="23">
        <v>8555.5859999999993</v>
      </c>
      <c r="O175" s="23">
        <v>8810.24</v>
      </c>
      <c r="P175" s="23">
        <v>9003.6350000000002</v>
      </c>
      <c r="Q175" s="23">
        <v>9143.4940000000006</v>
      </c>
      <c r="R175" s="23">
        <v>9220.1779999999999</v>
      </c>
      <c r="S175" s="23">
        <v>9232.6980000000003</v>
      </c>
      <c r="T175" s="23">
        <v>9177.2489999999998</v>
      </c>
      <c r="U175" s="23">
        <v>9056.3449999999993</v>
      </c>
      <c r="V175" s="23">
        <v>8892.518</v>
      </c>
      <c r="W175" s="23">
        <v>8698.8870000000006</v>
      </c>
      <c r="X175" s="23">
        <v>8481.6929999999993</v>
      </c>
      <c r="Y175" s="23">
        <v>8246.6</v>
      </c>
    </row>
    <row r="176" spans="2:25" x14ac:dyDescent="0.4">
      <c r="B176" s="29" t="s">
        <v>203</v>
      </c>
      <c r="C176" s="19">
        <v>159</v>
      </c>
      <c r="D176" s="19" t="s">
        <v>17</v>
      </c>
      <c r="E176" s="21" t="s">
        <v>19</v>
      </c>
      <c r="F176" s="21">
        <v>388</v>
      </c>
      <c r="G176" s="22" t="s">
        <v>71</v>
      </c>
      <c r="H176" s="21">
        <v>915</v>
      </c>
      <c r="I176" s="23">
        <v>1760.9670000000001</v>
      </c>
      <c r="J176" s="23">
        <v>1802.251</v>
      </c>
      <c r="K176" s="23">
        <v>1808.67</v>
      </c>
      <c r="L176" s="23">
        <v>1807.825</v>
      </c>
      <c r="M176" s="23">
        <v>1800.3320000000001</v>
      </c>
      <c r="N176" s="23">
        <v>1785.684</v>
      </c>
      <c r="O176" s="23">
        <v>1732.991</v>
      </c>
      <c r="P176" s="23">
        <v>1654.2439999999999</v>
      </c>
      <c r="Q176" s="23">
        <v>1553.896</v>
      </c>
      <c r="R176" s="23">
        <v>1449.808</v>
      </c>
      <c r="S176" s="23">
        <v>1367.8219999999999</v>
      </c>
      <c r="T176" s="23">
        <v>1294.2080000000001</v>
      </c>
      <c r="U176" s="23">
        <v>1205.7619999999999</v>
      </c>
      <c r="V176" s="23">
        <v>1112.261</v>
      </c>
      <c r="W176" s="23">
        <v>1019.821</v>
      </c>
      <c r="X176" s="23">
        <v>932.84799999999996</v>
      </c>
      <c r="Y176" s="23">
        <v>851.62400000000002</v>
      </c>
    </row>
    <row r="177" spans="2:25" x14ac:dyDescent="0.4">
      <c r="B177" s="29" t="s">
        <v>204</v>
      </c>
      <c r="C177" s="19">
        <v>160</v>
      </c>
      <c r="D177" s="19" t="s">
        <v>17</v>
      </c>
      <c r="E177" s="21" t="s">
        <v>19</v>
      </c>
      <c r="F177" s="21">
        <v>474</v>
      </c>
      <c r="G177" s="22" t="s">
        <v>71</v>
      </c>
      <c r="H177" s="21">
        <v>915</v>
      </c>
      <c r="I177" s="23">
        <v>210.767</v>
      </c>
      <c r="J177" s="23">
        <v>202.39099999999999</v>
      </c>
      <c r="K177" s="23">
        <v>189.11600000000001</v>
      </c>
      <c r="L177" s="23">
        <v>173.15299999999999</v>
      </c>
      <c r="M177" s="23">
        <v>163.18199999999999</v>
      </c>
      <c r="N177" s="23">
        <v>159.24799999999999</v>
      </c>
      <c r="O177" s="23">
        <v>157.845</v>
      </c>
      <c r="P177" s="23">
        <v>157.535</v>
      </c>
      <c r="Q177" s="23">
        <v>156.58600000000001</v>
      </c>
      <c r="R177" s="23">
        <v>147.28</v>
      </c>
      <c r="S177" s="23">
        <v>137.37200000000001</v>
      </c>
      <c r="T177" s="23">
        <v>128.97499999999999</v>
      </c>
      <c r="U177" s="23">
        <v>125.715</v>
      </c>
      <c r="V177" s="23">
        <v>121.84399999999999</v>
      </c>
      <c r="W177" s="23">
        <v>118.096</v>
      </c>
      <c r="X177" s="23">
        <v>112.60299999999999</v>
      </c>
      <c r="Y177" s="23">
        <v>105.59099999999999</v>
      </c>
    </row>
    <row r="178" spans="2:25" x14ac:dyDescent="0.4">
      <c r="B178" s="29" t="s">
        <v>205</v>
      </c>
      <c r="C178" s="19">
        <v>161</v>
      </c>
      <c r="D178" s="19" t="s">
        <v>17</v>
      </c>
      <c r="E178" s="21" t="s">
        <v>19</v>
      </c>
      <c r="F178" s="21">
        <v>630</v>
      </c>
      <c r="G178" s="22" t="s">
        <v>71</v>
      </c>
      <c r="H178" s="21">
        <v>915</v>
      </c>
      <c r="I178" s="23">
        <v>1630.0139999999999</v>
      </c>
      <c r="J178" s="23">
        <v>1671.038</v>
      </c>
      <c r="K178" s="23">
        <v>1712.1959999999999</v>
      </c>
      <c r="L178" s="23">
        <v>1621.4559999999999</v>
      </c>
      <c r="M178" s="23">
        <v>1474.972</v>
      </c>
      <c r="N178" s="23">
        <v>1364.9739999999999</v>
      </c>
      <c r="O178" s="23">
        <v>1277.4549999999999</v>
      </c>
      <c r="P178" s="23">
        <v>1207.877</v>
      </c>
      <c r="Q178" s="23">
        <v>1135.4480000000001</v>
      </c>
      <c r="R178" s="23">
        <v>1046.6500000000001</v>
      </c>
      <c r="S178" s="23">
        <v>911.404</v>
      </c>
      <c r="T178" s="23">
        <v>760.85</v>
      </c>
      <c r="U178" s="23">
        <v>675.16800000000001</v>
      </c>
      <c r="V178" s="23">
        <v>655.42100000000005</v>
      </c>
      <c r="W178" s="23">
        <v>619.548</v>
      </c>
      <c r="X178" s="23">
        <v>573.63900000000001</v>
      </c>
      <c r="Y178" s="23">
        <v>520.67999999999995</v>
      </c>
    </row>
    <row r="179" spans="2:25" x14ac:dyDescent="0.4">
      <c r="B179" s="29" t="s">
        <v>206</v>
      </c>
      <c r="C179" s="19">
        <v>162</v>
      </c>
      <c r="D179" s="19" t="s">
        <v>17</v>
      </c>
      <c r="E179" s="21" t="s">
        <v>19</v>
      </c>
      <c r="F179" s="21">
        <v>662</v>
      </c>
      <c r="G179" s="22" t="s">
        <v>71</v>
      </c>
      <c r="H179" s="21">
        <v>915</v>
      </c>
      <c r="I179" s="23">
        <v>118.572</v>
      </c>
      <c r="J179" s="23">
        <v>121.297</v>
      </c>
      <c r="K179" s="23">
        <v>120.004</v>
      </c>
      <c r="L179" s="23">
        <v>117.77</v>
      </c>
      <c r="M179" s="23">
        <v>115.41200000000001</v>
      </c>
      <c r="N179" s="23">
        <v>112.363</v>
      </c>
      <c r="O179" s="23">
        <v>107.40600000000001</v>
      </c>
      <c r="P179" s="23">
        <v>101.636</v>
      </c>
      <c r="Q179" s="23">
        <v>93.146000000000001</v>
      </c>
      <c r="R179" s="23">
        <v>85.447000000000003</v>
      </c>
      <c r="S179" s="23">
        <v>80.028000000000006</v>
      </c>
      <c r="T179" s="23">
        <v>76.212000000000003</v>
      </c>
      <c r="U179" s="23">
        <v>72.248999999999995</v>
      </c>
      <c r="V179" s="23">
        <v>68.153000000000006</v>
      </c>
      <c r="W179" s="23">
        <v>64.399000000000001</v>
      </c>
      <c r="X179" s="23">
        <v>61.31</v>
      </c>
      <c r="Y179" s="23">
        <v>58.814</v>
      </c>
    </row>
    <row r="180" spans="2:25" x14ac:dyDescent="0.4">
      <c r="B180" s="29" t="s">
        <v>207</v>
      </c>
      <c r="C180" s="19">
        <v>163</v>
      </c>
      <c r="D180" s="19" t="s">
        <v>17</v>
      </c>
      <c r="E180" s="21" t="s">
        <v>19</v>
      </c>
      <c r="F180" s="21">
        <v>670</v>
      </c>
      <c r="G180" s="22" t="s">
        <v>71</v>
      </c>
      <c r="H180" s="21">
        <v>915</v>
      </c>
      <c r="I180" s="23">
        <v>66.575999999999993</v>
      </c>
      <c r="J180" s="23">
        <v>68.084999999999994</v>
      </c>
      <c r="K180" s="23">
        <v>67.775999999999996</v>
      </c>
      <c r="L180" s="23">
        <v>67.686000000000007</v>
      </c>
      <c r="M180" s="23">
        <v>67.096000000000004</v>
      </c>
      <c r="N180" s="23">
        <v>65.908000000000001</v>
      </c>
      <c r="O180" s="23">
        <v>64.290999999999997</v>
      </c>
      <c r="P180" s="23">
        <v>62.31</v>
      </c>
      <c r="Q180" s="23">
        <v>59.902000000000001</v>
      </c>
      <c r="R180" s="23">
        <v>56.512</v>
      </c>
      <c r="S180" s="23">
        <v>53.252000000000002</v>
      </c>
      <c r="T180" s="23">
        <v>50.454999999999998</v>
      </c>
      <c r="U180" s="23">
        <v>47.542999999999999</v>
      </c>
      <c r="V180" s="23">
        <v>44.893000000000001</v>
      </c>
      <c r="W180" s="23">
        <v>42.274000000000001</v>
      </c>
      <c r="X180" s="23">
        <v>39.76</v>
      </c>
      <c r="Y180" s="23">
        <v>37.375999999999998</v>
      </c>
    </row>
    <row r="181" spans="2:25" x14ac:dyDescent="0.4">
      <c r="B181" s="29" t="s">
        <v>208</v>
      </c>
      <c r="C181" s="19">
        <v>164</v>
      </c>
      <c r="D181" s="19" t="s">
        <v>17</v>
      </c>
      <c r="E181" s="21" t="s">
        <v>19</v>
      </c>
      <c r="F181" s="21">
        <v>780</v>
      </c>
      <c r="G181" s="22" t="s">
        <v>71</v>
      </c>
      <c r="H181" s="21">
        <v>915</v>
      </c>
      <c r="I181" s="23">
        <v>868.08399999999995</v>
      </c>
      <c r="J181" s="23">
        <v>861.529</v>
      </c>
      <c r="K181" s="23">
        <v>851.21</v>
      </c>
      <c r="L181" s="23">
        <v>852.60699999999997</v>
      </c>
      <c r="M181" s="23">
        <v>841.28499999999997</v>
      </c>
      <c r="N181" s="23">
        <v>812.60699999999997</v>
      </c>
      <c r="O181" s="23">
        <v>759.51300000000003</v>
      </c>
      <c r="P181" s="23">
        <v>715.226</v>
      </c>
      <c r="Q181" s="23">
        <v>689.04899999999998</v>
      </c>
      <c r="R181" s="23">
        <v>672.09100000000001</v>
      </c>
      <c r="S181" s="23">
        <v>649.04399999999998</v>
      </c>
      <c r="T181" s="23">
        <v>616.69799999999998</v>
      </c>
      <c r="U181" s="23">
        <v>582.12199999999996</v>
      </c>
      <c r="V181" s="23">
        <v>553.32299999999998</v>
      </c>
      <c r="W181" s="23">
        <v>531.94799999999998</v>
      </c>
      <c r="X181" s="23">
        <v>514.25</v>
      </c>
      <c r="Y181" s="23">
        <v>495.68900000000002</v>
      </c>
    </row>
    <row r="182" spans="2:25" x14ac:dyDescent="0.4">
      <c r="B182" s="29" t="s">
        <v>209</v>
      </c>
      <c r="C182" s="19">
        <v>165</v>
      </c>
      <c r="D182" s="19" t="s">
        <v>17</v>
      </c>
      <c r="E182" s="21" t="s">
        <v>19</v>
      </c>
      <c r="F182" s="21">
        <v>850</v>
      </c>
      <c r="G182" s="22" t="s">
        <v>71</v>
      </c>
      <c r="H182" s="21">
        <v>915</v>
      </c>
      <c r="I182" s="23">
        <v>56.134999999999998</v>
      </c>
      <c r="J182" s="23">
        <v>53.290999999999997</v>
      </c>
      <c r="K182" s="23">
        <v>51.051000000000002</v>
      </c>
      <c r="L182" s="23">
        <v>48.875999999999998</v>
      </c>
      <c r="M182" s="23">
        <v>46.664000000000001</v>
      </c>
      <c r="N182" s="23">
        <v>44.877000000000002</v>
      </c>
      <c r="O182" s="23">
        <v>43.453000000000003</v>
      </c>
      <c r="P182" s="23">
        <v>42.436</v>
      </c>
      <c r="Q182" s="23">
        <v>39.93</v>
      </c>
      <c r="R182" s="23">
        <v>37.204000000000001</v>
      </c>
      <c r="S182" s="23">
        <v>34.249000000000002</v>
      </c>
      <c r="T182" s="23">
        <v>30.7</v>
      </c>
      <c r="U182" s="23">
        <v>27.161999999999999</v>
      </c>
      <c r="V182" s="23">
        <v>24.32</v>
      </c>
      <c r="W182" s="23">
        <v>21.565000000000001</v>
      </c>
      <c r="X182" s="23">
        <v>18.791</v>
      </c>
      <c r="Y182" s="23">
        <v>15.839</v>
      </c>
    </row>
    <row r="183" spans="2:25" x14ac:dyDescent="0.4">
      <c r="B183" s="28" t="s">
        <v>210</v>
      </c>
      <c r="C183" s="19">
        <v>166</v>
      </c>
      <c r="D183" s="19" t="s">
        <v>17</v>
      </c>
      <c r="E183" s="21" t="s">
        <v>19</v>
      </c>
      <c r="F183" s="21">
        <v>916</v>
      </c>
      <c r="G183" s="22" t="s">
        <v>69</v>
      </c>
      <c r="H183" s="21">
        <v>1830</v>
      </c>
      <c r="I183" s="23">
        <v>102144.048</v>
      </c>
      <c r="J183" s="23">
        <v>109961.117</v>
      </c>
      <c r="K183" s="23">
        <v>116530.052</v>
      </c>
      <c r="L183" s="23">
        <v>122158.421</v>
      </c>
      <c r="M183" s="23">
        <v>126462.008</v>
      </c>
      <c r="N183" s="23">
        <v>129677.929</v>
      </c>
      <c r="O183" s="23">
        <v>131625.948</v>
      </c>
      <c r="P183" s="23">
        <v>132220.27100000001</v>
      </c>
      <c r="Q183" s="23">
        <v>131173.99799999999</v>
      </c>
      <c r="R183" s="23">
        <v>129410.905</v>
      </c>
      <c r="S183" s="23">
        <v>127028.42600000001</v>
      </c>
      <c r="T183" s="23">
        <v>124327.74800000001</v>
      </c>
      <c r="U183" s="23">
        <v>121088.842</v>
      </c>
      <c r="V183" s="23">
        <v>117592.981</v>
      </c>
      <c r="W183" s="23">
        <v>113978.302</v>
      </c>
      <c r="X183" s="23">
        <v>110390.558</v>
      </c>
      <c r="Y183" s="23">
        <v>106894.34600000001</v>
      </c>
    </row>
    <row r="184" spans="2:25" x14ac:dyDescent="0.4">
      <c r="B184" s="29" t="s">
        <v>211</v>
      </c>
      <c r="C184" s="19">
        <v>167</v>
      </c>
      <c r="D184" s="19" t="s">
        <v>17</v>
      </c>
      <c r="E184" s="21" t="s">
        <v>19</v>
      </c>
      <c r="F184" s="21">
        <v>84</v>
      </c>
      <c r="G184" s="22" t="s">
        <v>71</v>
      </c>
      <c r="H184" s="21">
        <v>916</v>
      </c>
      <c r="I184" s="23">
        <v>221.75200000000001</v>
      </c>
      <c r="J184" s="23">
        <v>250.90700000000001</v>
      </c>
      <c r="K184" s="23">
        <v>274.90199999999999</v>
      </c>
      <c r="L184" s="23">
        <v>296.52600000000001</v>
      </c>
      <c r="M184" s="23">
        <v>315.61399999999998</v>
      </c>
      <c r="N184" s="23">
        <v>333.46899999999999</v>
      </c>
      <c r="O184" s="23">
        <v>346.46100000000001</v>
      </c>
      <c r="P184" s="23">
        <v>354.34899999999999</v>
      </c>
      <c r="Q184" s="23">
        <v>357.16</v>
      </c>
      <c r="R184" s="23">
        <v>356.16300000000001</v>
      </c>
      <c r="S184" s="23">
        <v>353.46499999999997</v>
      </c>
      <c r="T184" s="23">
        <v>351.47500000000002</v>
      </c>
      <c r="U184" s="23">
        <v>348.23599999999999</v>
      </c>
      <c r="V184" s="23">
        <v>343.59800000000001</v>
      </c>
      <c r="W184" s="23">
        <v>337.20499999999998</v>
      </c>
      <c r="X184" s="23">
        <v>330.4</v>
      </c>
      <c r="Y184" s="23">
        <v>323.85399999999998</v>
      </c>
    </row>
    <row r="185" spans="2:25" x14ac:dyDescent="0.4">
      <c r="B185" s="29" t="s">
        <v>212</v>
      </c>
      <c r="C185" s="19">
        <v>168</v>
      </c>
      <c r="D185" s="19" t="s">
        <v>17</v>
      </c>
      <c r="E185" s="21" t="s">
        <v>19</v>
      </c>
      <c r="F185" s="21">
        <v>188</v>
      </c>
      <c r="G185" s="22" t="s">
        <v>71</v>
      </c>
      <c r="H185" s="21">
        <v>916</v>
      </c>
      <c r="I185" s="23">
        <v>3147.375</v>
      </c>
      <c r="J185" s="23">
        <v>3248.3429999999998</v>
      </c>
      <c r="K185" s="23">
        <v>3298.529</v>
      </c>
      <c r="L185" s="23">
        <v>3348.5549999999998</v>
      </c>
      <c r="M185" s="23">
        <v>3391.5459999999998</v>
      </c>
      <c r="N185" s="23">
        <v>3370.0659999999998</v>
      </c>
      <c r="O185" s="23">
        <v>3283.8649999999998</v>
      </c>
      <c r="P185" s="23">
        <v>3152.74</v>
      </c>
      <c r="Q185" s="23">
        <v>3018.2730000000001</v>
      </c>
      <c r="R185" s="23">
        <v>2898.7460000000001</v>
      </c>
      <c r="S185" s="23">
        <v>2806.335</v>
      </c>
      <c r="T185" s="23">
        <v>2712.3670000000002</v>
      </c>
      <c r="U185" s="23">
        <v>2607.0590000000002</v>
      </c>
      <c r="V185" s="23">
        <v>2503.462</v>
      </c>
      <c r="W185" s="23">
        <v>2413.2060000000001</v>
      </c>
      <c r="X185" s="23">
        <v>2337.8290000000002</v>
      </c>
      <c r="Y185" s="23">
        <v>2269.9580000000001</v>
      </c>
    </row>
    <row r="186" spans="2:25" x14ac:dyDescent="0.4">
      <c r="B186" s="29" t="s">
        <v>213</v>
      </c>
      <c r="C186" s="19">
        <v>169</v>
      </c>
      <c r="D186" s="19" t="s">
        <v>17</v>
      </c>
      <c r="E186" s="21" t="s">
        <v>19</v>
      </c>
      <c r="F186" s="21">
        <v>222</v>
      </c>
      <c r="G186" s="22" t="s">
        <v>71</v>
      </c>
      <c r="H186" s="21">
        <v>916</v>
      </c>
      <c r="I186" s="23">
        <v>3612.4360000000001</v>
      </c>
      <c r="J186" s="23">
        <v>3779.0839999999998</v>
      </c>
      <c r="K186" s="23">
        <v>3904.998</v>
      </c>
      <c r="L186" s="23">
        <v>3999.9540000000002</v>
      </c>
      <c r="M186" s="23">
        <v>4084.92</v>
      </c>
      <c r="N186" s="23">
        <v>4131.6059999999998</v>
      </c>
      <c r="O186" s="23">
        <v>4133.5150000000003</v>
      </c>
      <c r="P186" s="23">
        <v>4055.7530000000002</v>
      </c>
      <c r="Q186" s="23">
        <v>3874.6570000000002</v>
      </c>
      <c r="R186" s="23">
        <v>3652.5830000000001</v>
      </c>
      <c r="S186" s="23">
        <v>3471.3679999999999</v>
      </c>
      <c r="T186" s="23">
        <v>3290.768</v>
      </c>
      <c r="U186" s="23">
        <v>3095.154</v>
      </c>
      <c r="V186" s="23">
        <v>2872.8530000000001</v>
      </c>
      <c r="W186" s="23">
        <v>2643.8449999999998</v>
      </c>
      <c r="X186" s="23">
        <v>2425.933</v>
      </c>
      <c r="Y186" s="23">
        <v>2224.5059999999999</v>
      </c>
    </row>
    <row r="187" spans="2:25" x14ac:dyDescent="0.4">
      <c r="B187" s="29" t="s">
        <v>214</v>
      </c>
      <c r="C187" s="19">
        <v>170</v>
      </c>
      <c r="D187" s="19" t="s">
        <v>17</v>
      </c>
      <c r="E187" s="21" t="s">
        <v>19</v>
      </c>
      <c r="F187" s="21">
        <v>320</v>
      </c>
      <c r="G187" s="22" t="s">
        <v>71</v>
      </c>
      <c r="H187" s="21">
        <v>916</v>
      </c>
      <c r="I187" s="23">
        <v>9093.1849999999995</v>
      </c>
      <c r="J187" s="23">
        <v>10442.754999999999</v>
      </c>
      <c r="K187" s="23">
        <v>11690.290999999999</v>
      </c>
      <c r="L187" s="23">
        <v>12883.743</v>
      </c>
      <c r="M187" s="23">
        <v>14008.758</v>
      </c>
      <c r="N187" s="23">
        <v>14998.079</v>
      </c>
      <c r="O187" s="23">
        <v>15812.079</v>
      </c>
      <c r="P187" s="23">
        <v>16474.298999999999</v>
      </c>
      <c r="Q187" s="23">
        <v>16897.183000000001</v>
      </c>
      <c r="R187" s="23">
        <v>17140.573</v>
      </c>
      <c r="S187" s="23">
        <v>17237.198</v>
      </c>
      <c r="T187" s="23">
        <v>17317.481</v>
      </c>
      <c r="U187" s="23">
        <v>17301.288</v>
      </c>
      <c r="V187" s="23">
        <v>17160.405999999999</v>
      </c>
      <c r="W187" s="23">
        <v>16919.225999999999</v>
      </c>
      <c r="X187" s="23">
        <v>16611.508999999998</v>
      </c>
      <c r="Y187" s="23">
        <v>16261.324000000001</v>
      </c>
    </row>
    <row r="188" spans="2:25" x14ac:dyDescent="0.4">
      <c r="B188" s="29" t="s">
        <v>215</v>
      </c>
      <c r="C188" s="19">
        <v>171</v>
      </c>
      <c r="D188" s="19" t="s">
        <v>17</v>
      </c>
      <c r="E188" s="21" t="s">
        <v>19</v>
      </c>
      <c r="F188" s="21">
        <v>340</v>
      </c>
      <c r="G188" s="22" t="s">
        <v>71</v>
      </c>
      <c r="H188" s="21">
        <v>916</v>
      </c>
      <c r="I188" s="23">
        <v>5341.4040000000005</v>
      </c>
      <c r="J188" s="23">
        <v>6036.39</v>
      </c>
      <c r="K188" s="23">
        <v>6659.0339999999997</v>
      </c>
      <c r="L188" s="23">
        <v>7174.2</v>
      </c>
      <c r="M188" s="23">
        <v>7640.0389999999998</v>
      </c>
      <c r="N188" s="23">
        <v>8026.4170000000004</v>
      </c>
      <c r="O188" s="23">
        <v>8316.4359999999997</v>
      </c>
      <c r="P188" s="23">
        <v>8500.4719999999998</v>
      </c>
      <c r="Q188" s="23">
        <v>8565.2170000000006</v>
      </c>
      <c r="R188" s="23">
        <v>8496.9390000000003</v>
      </c>
      <c r="S188" s="23">
        <v>8386.6200000000008</v>
      </c>
      <c r="T188" s="23">
        <v>8266.3629999999994</v>
      </c>
      <c r="U188" s="23">
        <v>8151.7150000000001</v>
      </c>
      <c r="V188" s="23">
        <v>7984.4340000000002</v>
      </c>
      <c r="W188" s="23">
        <v>7775.3320000000003</v>
      </c>
      <c r="X188" s="23">
        <v>7544.6469999999999</v>
      </c>
      <c r="Y188" s="23">
        <v>7315.3159999999998</v>
      </c>
    </row>
    <row r="189" spans="2:25" x14ac:dyDescent="0.4">
      <c r="B189" s="29" t="s">
        <v>216</v>
      </c>
      <c r="C189" s="19">
        <v>172</v>
      </c>
      <c r="D189" s="19" t="s">
        <v>17</v>
      </c>
      <c r="E189" s="21" t="s">
        <v>19</v>
      </c>
      <c r="F189" s="21">
        <v>484</v>
      </c>
      <c r="G189" s="22" t="s">
        <v>71</v>
      </c>
      <c r="H189" s="21">
        <v>916</v>
      </c>
      <c r="I189" s="23">
        <v>74590.805999999997</v>
      </c>
      <c r="J189" s="23">
        <v>79583.328999999998</v>
      </c>
      <c r="K189" s="23">
        <v>83608.544999999998</v>
      </c>
      <c r="L189" s="23">
        <v>86921.14</v>
      </c>
      <c r="M189" s="23">
        <v>89136.712</v>
      </c>
      <c r="N189" s="23">
        <v>90687.343999999997</v>
      </c>
      <c r="O189" s="23">
        <v>91457.406000000003</v>
      </c>
      <c r="P189" s="23">
        <v>91320.880999999994</v>
      </c>
      <c r="Q189" s="23">
        <v>90061.195999999996</v>
      </c>
      <c r="R189" s="23">
        <v>88457.964000000007</v>
      </c>
      <c r="S189" s="23">
        <v>86397.603000000003</v>
      </c>
      <c r="T189" s="23">
        <v>84111.811000000002</v>
      </c>
      <c r="U189" s="23">
        <v>81463.042000000001</v>
      </c>
      <c r="V189" s="23">
        <v>78784.67</v>
      </c>
      <c r="W189" s="23">
        <v>76132.167000000001</v>
      </c>
      <c r="X189" s="23">
        <v>73575.198000000004</v>
      </c>
      <c r="Y189" s="23">
        <v>71136.89</v>
      </c>
    </row>
    <row r="190" spans="2:25" x14ac:dyDescent="0.4">
      <c r="B190" s="29" t="s">
        <v>217</v>
      </c>
      <c r="C190" s="19">
        <v>173</v>
      </c>
      <c r="D190" s="19" t="s">
        <v>17</v>
      </c>
      <c r="E190" s="21" t="s">
        <v>19</v>
      </c>
      <c r="F190" s="21">
        <v>558</v>
      </c>
      <c r="G190" s="22" t="s">
        <v>71</v>
      </c>
      <c r="H190" s="21">
        <v>916</v>
      </c>
      <c r="I190" s="23">
        <v>3691.1390000000001</v>
      </c>
      <c r="J190" s="23">
        <v>3980.6550000000002</v>
      </c>
      <c r="K190" s="23">
        <v>4289.17</v>
      </c>
      <c r="L190" s="23">
        <v>4583.9610000000002</v>
      </c>
      <c r="M190" s="23">
        <v>4816.8310000000001</v>
      </c>
      <c r="N190" s="23">
        <v>4961.1620000000003</v>
      </c>
      <c r="O190" s="23">
        <v>5017.5739999999996</v>
      </c>
      <c r="P190" s="23">
        <v>5030.8630000000003</v>
      </c>
      <c r="Q190" s="23">
        <v>5012.1819999999998</v>
      </c>
      <c r="R190" s="23">
        <v>4985.2669999999998</v>
      </c>
      <c r="S190" s="23">
        <v>4931.0429999999997</v>
      </c>
      <c r="T190" s="23">
        <v>4829.4560000000001</v>
      </c>
      <c r="U190" s="23">
        <v>4689.6729999999998</v>
      </c>
      <c r="V190" s="23">
        <v>4535.4219999999996</v>
      </c>
      <c r="W190" s="23">
        <v>4385.7179999999998</v>
      </c>
      <c r="X190" s="23">
        <v>4238.3239999999996</v>
      </c>
      <c r="Y190" s="23">
        <v>4087.1289999999999</v>
      </c>
    </row>
    <row r="191" spans="2:25" x14ac:dyDescent="0.4">
      <c r="B191" s="29" t="s">
        <v>218</v>
      </c>
      <c r="C191" s="19">
        <v>174</v>
      </c>
      <c r="D191" s="19" t="s">
        <v>17</v>
      </c>
      <c r="E191" s="21" t="s">
        <v>19</v>
      </c>
      <c r="F191" s="21">
        <v>591</v>
      </c>
      <c r="G191" s="22" t="s">
        <v>71</v>
      </c>
      <c r="H191" s="21">
        <v>916</v>
      </c>
      <c r="I191" s="23">
        <v>2445.951</v>
      </c>
      <c r="J191" s="23">
        <v>2639.654</v>
      </c>
      <c r="K191" s="23">
        <v>2804.5830000000001</v>
      </c>
      <c r="L191" s="23">
        <v>2950.3420000000001</v>
      </c>
      <c r="M191" s="23">
        <v>3067.5880000000002</v>
      </c>
      <c r="N191" s="23">
        <v>3169.7860000000001</v>
      </c>
      <c r="O191" s="23">
        <v>3258.6120000000001</v>
      </c>
      <c r="P191" s="23">
        <v>3330.9140000000002</v>
      </c>
      <c r="Q191" s="23">
        <v>3388.13</v>
      </c>
      <c r="R191" s="23">
        <v>3422.67</v>
      </c>
      <c r="S191" s="23">
        <v>3444.7939999999999</v>
      </c>
      <c r="T191" s="23">
        <v>3448.027</v>
      </c>
      <c r="U191" s="23">
        <v>3432.6750000000002</v>
      </c>
      <c r="V191" s="23">
        <v>3408.136</v>
      </c>
      <c r="W191" s="23">
        <v>3371.6030000000001</v>
      </c>
      <c r="X191" s="23">
        <v>3326.7179999999998</v>
      </c>
      <c r="Y191" s="23">
        <v>3275.3690000000001</v>
      </c>
    </row>
    <row r="192" spans="2:25" x14ac:dyDescent="0.4">
      <c r="B192" s="28" t="s">
        <v>219</v>
      </c>
      <c r="C192" s="19">
        <v>175</v>
      </c>
      <c r="D192" s="19" t="s">
        <v>17</v>
      </c>
      <c r="E192" s="21" t="s">
        <v>19</v>
      </c>
      <c r="F192" s="21">
        <v>931</v>
      </c>
      <c r="G192" s="22" t="s">
        <v>69</v>
      </c>
      <c r="H192" s="21">
        <v>1830</v>
      </c>
      <c r="I192" s="23">
        <v>258338.85</v>
      </c>
      <c r="J192" s="23">
        <v>269621.658</v>
      </c>
      <c r="K192" s="23">
        <v>277164.37099999998</v>
      </c>
      <c r="L192" s="23">
        <v>282590.60499999998</v>
      </c>
      <c r="M192" s="23">
        <v>286253.723</v>
      </c>
      <c r="N192" s="23">
        <v>286170.70500000002</v>
      </c>
      <c r="O192" s="23">
        <v>282813.05900000001</v>
      </c>
      <c r="P192" s="23">
        <v>277699.25</v>
      </c>
      <c r="Q192" s="23">
        <v>271058.02299999999</v>
      </c>
      <c r="R192" s="23">
        <v>263653.20199999999</v>
      </c>
      <c r="S192" s="23">
        <v>256607.16699999999</v>
      </c>
      <c r="T192" s="23">
        <v>249882.15900000001</v>
      </c>
      <c r="U192" s="23">
        <v>242638.28200000001</v>
      </c>
      <c r="V192" s="23">
        <v>234836.51300000001</v>
      </c>
      <c r="W192" s="23">
        <v>227179.61900000001</v>
      </c>
      <c r="X192" s="23">
        <v>219943.174</v>
      </c>
      <c r="Y192" s="23">
        <v>213128.93299999999</v>
      </c>
    </row>
    <row r="193" spans="2:25" x14ac:dyDescent="0.4">
      <c r="B193" s="29" t="s">
        <v>220</v>
      </c>
      <c r="C193" s="19">
        <v>176</v>
      </c>
      <c r="D193" s="19" t="s">
        <v>17</v>
      </c>
      <c r="E193" s="21" t="s">
        <v>19</v>
      </c>
      <c r="F193" s="21">
        <v>32</v>
      </c>
      <c r="G193" s="22" t="s">
        <v>71</v>
      </c>
      <c r="H193" s="21">
        <v>931</v>
      </c>
      <c r="I193" s="23">
        <v>25475.413</v>
      </c>
      <c r="J193" s="23">
        <v>26788.567999999999</v>
      </c>
      <c r="K193" s="23">
        <v>28015.119999999999</v>
      </c>
      <c r="L193" s="23">
        <v>29238.399000000001</v>
      </c>
      <c r="M193" s="23">
        <v>30208.698</v>
      </c>
      <c r="N193" s="23">
        <v>30765.132000000001</v>
      </c>
      <c r="O193" s="23">
        <v>31276.249</v>
      </c>
      <c r="P193" s="23">
        <v>31570.829000000002</v>
      </c>
      <c r="Q193" s="23">
        <v>31649.601999999999</v>
      </c>
      <c r="R193" s="23">
        <v>31720.975999999999</v>
      </c>
      <c r="S193" s="23">
        <v>31686.169000000002</v>
      </c>
      <c r="T193" s="23">
        <v>31534.22</v>
      </c>
      <c r="U193" s="23">
        <v>31204.754000000001</v>
      </c>
      <c r="V193" s="23">
        <v>30779.888999999999</v>
      </c>
      <c r="W193" s="23">
        <v>30311.821</v>
      </c>
      <c r="X193" s="23">
        <v>29808.843000000001</v>
      </c>
      <c r="Y193" s="23">
        <v>29284.822</v>
      </c>
    </row>
    <row r="194" spans="2:25" x14ac:dyDescent="0.4">
      <c r="B194" s="29" t="s">
        <v>221</v>
      </c>
      <c r="C194" s="19">
        <v>177</v>
      </c>
      <c r="D194" s="19" t="s">
        <v>17</v>
      </c>
      <c r="E194" s="21" t="s">
        <v>19</v>
      </c>
      <c r="F194" s="21">
        <v>68</v>
      </c>
      <c r="G194" s="22" t="s">
        <v>71</v>
      </c>
      <c r="H194" s="21">
        <v>931</v>
      </c>
      <c r="I194" s="23">
        <v>6136.759</v>
      </c>
      <c r="J194" s="23">
        <v>6764.0619999999999</v>
      </c>
      <c r="K194" s="23">
        <v>7358.4809999999998</v>
      </c>
      <c r="L194" s="23">
        <v>7908.4960000000001</v>
      </c>
      <c r="M194" s="23">
        <v>8388.8880000000008</v>
      </c>
      <c r="N194" s="23">
        <v>8819.4320000000007</v>
      </c>
      <c r="O194" s="23">
        <v>9186.3629999999994</v>
      </c>
      <c r="P194" s="23">
        <v>9468.5969999999998</v>
      </c>
      <c r="Q194" s="23">
        <v>9661.0159999999996</v>
      </c>
      <c r="R194" s="23">
        <v>9767.2890000000007</v>
      </c>
      <c r="S194" s="23">
        <v>9802.1129999999994</v>
      </c>
      <c r="T194" s="23">
        <v>9796.2520000000004</v>
      </c>
      <c r="U194" s="23">
        <v>9756.4439999999995</v>
      </c>
      <c r="V194" s="23">
        <v>9690.2530000000006</v>
      </c>
      <c r="W194" s="23">
        <v>9571.7870000000003</v>
      </c>
      <c r="X194" s="23">
        <v>9410.4349999999995</v>
      </c>
      <c r="Y194" s="23">
        <v>9222.8340000000007</v>
      </c>
    </row>
    <row r="195" spans="2:25" x14ac:dyDescent="0.4">
      <c r="B195" s="29" t="s">
        <v>222</v>
      </c>
      <c r="C195" s="19">
        <v>178</v>
      </c>
      <c r="D195" s="19" t="s">
        <v>17</v>
      </c>
      <c r="E195" s="21" t="s">
        <v>19</v>
      </c>
      <c r="F195" s="21">
        <v>76</v>
      </c>
      <c r="G195" s="22" t="s">
        <v>71</v>
      </c>
      <c r="H195" s="21">
        <v>931</v>
      </c>
      <c r="I195" s="23">
        <v>131932.772</v>
      </c>
      <c r="J195" s="23">
        <v>136368.02499999999</v>
      </c>
      <c r="K195" s="23">
        <v>138017.44699999999</v>
      </c>
      <c r="L195" s="23">
        <v>138606.32</v>
      </c>
      <c r="M195" s="23">
        <v>138481.30300000001</v>
      </c>
      <c r="N195" s="23">
        <v>136149.647</v>
      </c>
      <c r="O195" s="23">
        <v>131733.75</v>
      </c>
      <c r="P195" s="23">
        <v>127001.63099999999</v>
      </c>
      <c r="Q195" s="23">
        <v>121976.583</v>
      </c>
      <c r="R195" s="23">
        <v>116426.97100000001</v>
      </c>
      <c r="S195" s="23">
        <v>111450.39599999999</v>
      </c>
      <c r="T195" s="23">
        <v>107266.477</v>
      </c>
      <c r="U195" s="23">
        <v>102993.31600000001</v>
      </c>
      <c r="V195" s="23">
        <v>98473.228000000003</v>
      </c>
      <c r="W195" s="23">
        <v>94334.082999999999</v>
      </c>
      <c r="X195" s="23">
        <v>90687.584000000003</v>
      </c>
      <c r="Y195" s="23">
        <v>87399.668000000005</v>
      </c>
    </row>
    <row r="196" spans="2:25" x14ac:dyDescent="0.4">
      <c r="B196" s="29" t="s">
        <v>223</v>
      </c>
      <c r="C196" s="19">
        <v>179</v>
      </c>
      <c r="D196" s="19" t="s">
        <v>17</v>
      </c>
      <c r="E196" s="21" t="s">
        <v>19</v>
      </c>
      <c r="F196" s="21">
        <v>152</v>
      </c>
      <c r="G196" s="22" t="s">
        <v>71</v>
      </c>
      <c r="H196" s="21">
        <v>931</v>
      </c>
      <c r="I196" s="23">
        <v>11853.915999999999</v>
      </c>
      <c r="J196" s="23">
        <v>11682.217000000001</v>
      </c>
      <c r="K196" s="23">
        <v>11586.449000000001</v>
      </c>
      <c r="L196" s="23">
        <v>11715.77</v>
      </c>
      <c r="M196" s="23">
        <v>11714.879000000001</v>
      </c>
      <c r="N196" s="23">
        <v>11590.77</v>
      </c>
      <c r="O196" s="23">
        <v>11346.611000000001</v>
      </c>
      <c r="P196" s="23">
        <v>10964.036</v>
      </c>
      <c r="Q196" s="23">
        <v>10520.928</v>
      </c>
      <c r="R196" s="23">
        <v>10196.119000000001</v>
      </c>
      <c r="S196" s="23">
        <v>9949.6029999999992</v>
      </c>
      <c r="T196" s="23">
        <v>9646.1610000000001</v>
      </c>
      <c r="U196" s="23">
        <v>9275.9130000000005</v>
      </c>
      <c r="V196" s="23">
        <v>8974.5759999999991</v>
      </c>
      <c r="W196" s="23">
        <v>8712.2119999999995</v>
      </c>
      <c r="X196" s="23">
        <v>8497.8310000000001</v>
      </c>
      <c r="Y196" s="23">
        <v>8303.7950000000001</v>
      </c>
    </row>
    <row r="197" spans="2:25" x14ac:dyDescent="0.4">
      <c r="B197" s="29" t="s">
        <v>224</v>
      </c>
      <c r="C197" s="19">
        <v>180</v>
      </c>
      <c r="D197" s="19" t="s">
        <v>17</v>
      </c>
      <c r="E197" s="21" t="s">
        <v>19</v>
      </c>
      <c r="F197" s="21">
        <v>170</v>
      </c>
      <c r="G197" s="22" t="s">
        <v>71</v>
      </c>
      <c r="H197" s="21">
        <v>931</v>
      </c>
      <c r="I197" s="23">
        <v>30738.577000000001</v>
      </c>
      <c r="J197" s="23">
        <v>31731.417000000001</v>
      </c>
      <c r="K197" s="23">
        <v>32430.3</v>
      </c>
      <c r="L197" s="23">
        <v>32884.874000000003</v>
      </c>
      <c r="M197" s="23">
        <v>33296.14</v>
      </c>
      <c r="N197" s="23">
        <v>33210.182000000001</v>
      </c>
      <c r="O197" s="23">
        <v>32686.438999999998</v>
      </c>
      <c r="P197" s="23">
        <v>31804.628000000001</v>
      </c>
      <c r="Q197" s="23">
        <v>30525.789000000001</v>
      </c>
      <c r="R197" s="23">
        <v>29185.05</v>
      </c>
      <c r="S197" s="23">
        <v>27862.368999999999</v>
      </c>
      <c r="T197" s="23">
        <v>26764.53</v>
      </c>
      <c r="U197" s="23">
        <v>25712.876</v>
      </c>
      <c r="V197" s="23">
        <v>24556.365000000002</v>
      </c>
      <c r="W197" s="23">
        <v>23501.103999999999</v>
      </c>
      <c r="X197" s="23">
        <v>22565.243999999999</v>
      </c>
      <c r="Y197" s="23">
        <v>21718.588</v>
      </c>
    </row>
    <row r="198" spans="2:25" x14ac:dyDescent="0.4">
      <c r="B198" s="29" t="s">
        <v>225</v>
      </c>
      <c r="C198" s="19">
        <v>181</v>
      </c>
      <c r="D198" s="19" t="s">
        <v>17</v>
      </c>
      <c r="E198" s="21" t="s">
        <v>19</v>
      </c>
      <c r="F198" s="21">
        <v>218</v>
      </c>
      <c r="G198" s="22" t="s">
        <v>71</v>
      </c>
      <c r="H198" s="21">
        <v>931</v>
      </c>
      <c r="I198" s="23">
        <v>9910.0400000000009</v>
      </c>
      <c r="J198" s="23">
        <v>10624.742</v>
      </c>
      <c r="K198" s="23">
        <v>11289.079</v>
      </c>
      <c r="L198" s="23">
        <v>11914.208000000001</v>
      </c>
      <c r="M198" s="23">
        <v>12502.367</v>
      </c>
      <c r="N198" s="23">
        <v>12998.992</v>
      </c>
      <c r="O198" s="23">
        <v>13361.312</v>
      </c>
      <c r="P198" s="23">
        <v>13591.388999999999</v>
      </c>
      <c r="Q198" s="23">
        <v>13716.409</v>
      </c>
      <c r="R198" s="23">
        <v>13738.044</v>
      </c>
      <c r="S198" s="23">
        <v>13723.931</v>
      </c>
      <c r="T198" s="23">
        <v>13662.4</v>
      </c>
      <c r="U198" s="23">
        <v>13511.355</v>
      </c>
      <c r="V198" s="23">
        <v>13263.804</v>
      </c>
      <c r="W198" s="23">
        <v>12980.758</v>
      </c>
      <c r="X198" s="23">
        <v>12686.761</v>
      </c>
      <c r="Y198" s="23">
        <v>12381.985000000001</v>
      </c>
    </row>
    <row r="199" spans="2:25" x14ac:dyDescent="0.4">
      <c r="B199" s="29" t="s">
        <v>226</v>
      </c>
      <c r="C199" s="19">
        <v>182</v>
      </c>
      <c r="D199" s="19" t="s">
        <v>17</v>
      </c>
      <c r="E199" s="21" t="s">
        <v>19</v>
      </c>
      <c r="F199" s="21">
        <v>254</v>
      </c>
      <c r="G199" s="22" t="s">
        <v>71</v>
      </c>
      <c r="H199" s="21">
        <v>931</v>
      </c>
      <c r="I199" s="23">
        <v>158.38200000000001</v>
      </c>
      <c r="J199" s="23">
        <v>180.88499999999999</v>
      </c>
      <c r="K199" s="23">
        <v>202.393</v>
      </c>
      <c r="L199" s="23">
        <v>222.63300000000001</v>
      </c>
      <c r="M199" s="23">
        <v>245.65299999999999</v>
      </c>
      <c r="N199" s="23">
        <v>268.46499999999997</v>
      </c>
      <c r="O199" s="23">
        <v>292.54599999999999</v>
      </c>
      <c r="P199" s="23">
        <v>319.82799999999997</v>
      </c>
      <c r="Q199" s="23">
        <v>345.94600000000003</v>
      </c>
      <c r="R199" s="23">
        <v>368.2</v>
      </c>
      <c r="S199" s="23">
        <v>388.423</v>
      </c>
      <c r="T199" s="23">
        <v>409.89</v>
      </c>
      <c r="U199" s="23">
        <v>431.25400000000002</v>
      </c>
      <c r="V199" s="23">
        <v>448.55</v>
      </c>
      <c r="W199" s="23">
        <v>464.93099999999998</v>
      </c>
      <c r="X199" s="23">
        <v>479.56200000000001</v>
      </c>
      <c r="Y199" s="23">
        <v>492.29300000000001</v>
      </c>
    </row>
    <row r="200" spans="2:25" x14ac:dyDescent="0.4">
      <c r="B200" s="29" t="s">
        <v>227</v>
      </c>
      <c r="C200" s="19">
        <v>183</v>
      </c>
      <c r="D200" s="19" t="s">
        <v>17</v>
      </c>
      <c r="E200" s="21" t="s">
        <v>19</v>
      </c>
      <c r="F200" s="21">
        <v>328</v>
      </c>
      <c r="G200" s="22" t="s">
        <v>71</v>
      </c>
      <c r="H200" s="21">
        <v>931</v>
      </c>
      <c r="I200" s="23">
        <v>438.52199999999999</v>
      </c>
      <c r="J200" s="23">
        <v>450.74799999999999</v>
      </c>
      <c r="K200" s="23">
        <v>456.16</v>
      </c>
      <c r="L200" s="23">
        <v>462.15300000000002</v>
      </c>
      <c r="M200" s="23">
        <v>467.60399999999998</v>
      </c>
      <c r="N200" s="23">
        <v>472.44</v>
      </c>
      <c r="O200" s="23">
        <v>472.72</v>
      </c>
      <c r="P200" s="23">
        <v>475.32900000000001</v>
      </c>
      <c r="Q200" s="23">
        <v>458.721</v>
      </c>
      <c r="R200" s="23">
        <v>436.06200000000001</v>
      </c>
      <c r="S200" s="23">
        <v>416.44200000000001</v>
      </c>
      <c r="T200" s="23">
        <v>398.90499999999997</v>
      </c>
      <c r="U200" s="23">
        <v>375.58499999999998</v>
      </c>
      <c r="V200" s="23">
        <v>349.66699999999997</v>
      </c>
      <c r="W200" s="23">
        <v>322.59199999999998</v>
      </c>
      <c r="X200" s="23">
        <v>295.41699999999997</v>
      </c>
      <c r="Y200" s="23">
        <v>268.41500000000002</v>
      </c>
    </row>
    <row r="201" spans="2:25" x14ac:dyDescent="0.4">
      <c r="B201" s="29" t="s">
        <v>228</v>
      </c>
      <c r="C201" s="19">
        <v>184</v>
      </c>
      <c r="D201" s="19" t="s">
        <v>17</v>
      </c>
      <c r="E201" s="21" t="s">
        <v>19</v>
      </c>
      <c r="F201" s="21">
        <v>600</v>
      </c>
      <c r="G201" s="22" t="s">
        <v>71</v>
      </c>
      <c r="H201" s="21">
        <v>931</v>
      </c>
      <c r="I201" s="23">
        <v>3926.547</v>
      </c>
      <c r="J201" s="23">
        <v>4231.799</v>
      </c>
      <c r="K201" s="23">
        <v>4527.9120000000003</v>
      </c>
      <c r="L201" s="23">
        <v>4809.1360000000004</v>
      </c>
      <c r="M201" s="23">
        <v>5086.33</v>
      </c>
      <c r="N201" s="23">
        <v>5293.2960000000003</v>
      </c>
      <c r="O201" s="23">
        <v>5400.8149999999996</v>
      </c>
      <c r="P201" s="23">
        <v>5433.2250000000004</v>
      </c>
      <c r="Q201" s="23">
        <v>5420.8459999999995</v>
      </c>
      <c r="R201" s="23">
        <v>5375.2939999999999</v>
      </c>
      <c r="S201" s="23">
        <v>5337.8490000000002</v>
      </c>
      <c r="T201" s="23">
        <v>5270.46</v>
      </c>
      <c r="U201" s="23">
        <v>5178.3410000000003</v>
      </c>
      <c r="V201" s="23">
        <v>5051.6310000000003</v>
      </c>
      <c r="W201" s="23">
        <v>4904.9920000000002</v>
      </c>
      <c r="X201" s="23">
        <v>4751.8239999999996</v>
      </c>
      <c r="Y201" s="23">
        <v>4597.2950000000001</v>
      </c>
    </row>
    <row r="202" spans="2:25" x14ac:dyDescent="0.4">
      <c r="B202" s="29" t="s">
        <v>229</v>
      </c>
      <c r="C202" s="19">
        <v>185</v>
      </c>
      <c r="D202" s="19" t="s">
        <v>17</v>
      </c>
      <c r="E202" s="21" t="s">
        <v>19</v>
      </c>
      <c r="F202" s="21">
        <v>604</v>
      </c>
      <c r="G202" s="22" t="s">
        <v>71</v>
      </c>
      <c r="H202" s="21">
        <v>931</v>
      </c>
      <c r="I202" s="23">
        <v>19514.962</v>
      </c>
      <c r="J202" s="23">
        <v>20190.080000000002</v>
      </c>
      <c r="K202" s="23">
        <v>21039.510999999999</v>
      </c>
      <c r="L202" s="23">
        <v>21647.543000000001</v>
      </c>
      <c r="M202" s="23">
        <v>22289.244999999999</v>
      </c>
      <c r="N202" s="23">
        <v>22743.413</v>
      </c>
      <c r="O202" s="23">
        <v>22900.880000000001</v>
      </c>
      <c r="P202" s="23">
        <v>22832.357</v>
      </c>
      <c r="Q202" s="23">
        <v>22631.021000000001</v>
      </c>
      <c r="R202" s="23">
        <v>22529.857</v>
      </c>
      <c r="S202" s="23">
        <v>22542.521000000001</v>
      </c>
      <c r="T202" s="23">
        <v>22252.486000000001</v>
      </c>
      <c r="U202" s="23">
        <v>21953.113000000001</v>
      </c>
      <c r="V202" s="23">
        <v>21366.778999999999</v>
      </c>
      <c r="W202" s="23">
        <v>20703.11</v>
      </c>
      <c r="X202" s="23">
        <v>20085.931</v>
      </c>
      <c r="Y202" s="23">
        <v>19520.919000000002</v>
      </c>
    </row>
    <row r="203" spans="2:25" x14ac:dyDescent="0.4">
      <c r="B203" s="29" t="s">
        <v>230</v>
      </c>
      <c r="C203" s="19">
        <v>186</v>
      </c>
      <c r="D203" s="19" t="s">
        <v>17</v>
      </c>
      <c r="E203" s="21" t="s">
        <v>19</v>
      </c>
      <c r="F203" s="21">
        <v>740</v>
      </c>
      <c r="G203" s="22" t="s">
        <v>71</v>
      </c>
      <c r="H203" s="21">
        <v>931</v>
      </c>
      <c r="I203" s="23">
        <v>337.71100000000001</v>
      </c>
      <c r="J203" s="23">
        <v>355.12599999999998</v>
      </c>
      <c r="K203" s="23">
        <v>364.95699999999999</v>
      </c>
      <c r="L203" s="23">
        <v>376.25900000000001</v>
      </c>
      <c r="M203" s="23">
        <v>383.90100000000001</v>
      </c>
      <c r="N203" s="23">
        <v>393.23899999999998</v>
      </c>
      <c r="O203" s="23">
        <v>398.137</v>
      </c>
      <c r="P203" s="23">
        <v>399.98399999999998</v>
      </c>
      <c r="Q203" s="23">
        <v>397.95299999999997</v>
      </c>
      <c r="R203" s="23">
        <v>394.19400000000002</v>
      </c>
      <c r="S203" s="23">
        <v>388.38900000000001</v>
      </c>
      <c r="T203" s="23">
        <v>380.92200000000003</v>
      </c>
      <c r="U203" s="23">
        <v>371.24</v>
      </c>
      <c r="V203" s="23">
        <v>360.74700000000001</v>
      </c>
      <c r="W203" s="23">
        <v>349.61900000000003</v>
      </c>
      <c r="X203" s="23">
        <v>338.12400000000002</v>
      </c>
      <c r="Y203" s="23">
        <v>326.29899999999998</v>
      </c>
    </row>
    <row r="204" spans="2:25" x14ac:dyDescent="0.4">
      <c r="B204" s="29" t="s">
        <v>231</v>
      </c>
      <c r="C204" s="19">
        <v>187</v>
      </c>
      <c r="D204" s="19" t="s">
        <v>17</v>
      </c>
      <c r="E204" s="21" t="s">
        <v>19</v>
      </c>
      <c r="F204" s="21">
        <v>858</v>
      </c>
      <c r="G204" s="22" t="s">
        <v>71</v>
      </c>
      <c r="H204" s="21">
        <v>931</v>
      </c>
      <c r="I204" s="23">
        <v>1997.627</v>
      </c>
      <c r="J204" s="23">
        <v>2026.569</v>
      </c>
      <c r="K204" s="23">
        <v>2037.472</v>
      </c>
      <c r="L204" s="23">
        <v>2056.1469999999999</v>
      </c>
      <c r="M204" s="23">
        <v>2057.21</v>
      </c>
      <c r="N204" s="23">
        <v>2043.6120000000001</v>
      </c>
      <c r="O204" s="23">
        <v>2037.941</v>
      </c>
      <c r="P204" s="23">
        <v>2010.175</v>
      </c>
      <c r="Q204" s="23">
        <v>1961.3230000000001</v>
      </c>
      <c r="R204" s="23">
        <v>1912.4680000000001</v>
      </c>
      <c r="S204" s="23">
        <v>1868.078</v>
      </c>
      <c r="T204" s="23">
        <v>1830.0920000000001</v>
      </c>
      <c r="U204" s="23">
        <v>1783.7809999999999</v>
      </c>
      <c r="V204" s="23">
        <v>1731.451</v>
      </c>
      <c r="W204" s="23">
        <v>1679.3240000000001</v>
      </c>
      <c r="X204" s="23">
        <v>1628.0930000000001</v>
      </c>
      <c r="Y204" s="23">
        <v>1579.6489999999999</v>
      </c>
    </row>
    <row r="205" spans="2:25" x14ac:dyDescent="0.4">
      <c r="B205" s="29" t="s">
        <v>232</v>
      </c>
      <c r="C205" s="19">
        <v>188</v>
      </c>
      <c r="D205" s="19" t="s">
        <v>17</v>
      </c>
      <c r="E205" s="21" t="s">
        <v>19</v>
      </c>
      <c r="F205" s="21">
        <v>862</v>
      </c>
      <c r="G205" s="22" t="s">
        <v>71</v>
      </c>
      <c r="H205" s="21">
        <v>931</v>
      </c>
      <c r="I205" s="23">
        <v>15915.657999999999</v>
      </c>
      <c r="J205" s="23">
        <v>18225.474999999999</v>
      </c>
      <c r="K205" s="23">
        <v>19837.207999999999</v>
      </c>
      <c r="L205" s="23">
        <v>20746.875</v>
      </c>
      <c r="M205" s="23">
        <v>21129.773000000001</v>
      </c>
      <c r="N205" s="23">
        <v>21420.400000000001</v>
      </c>
      <c r="O205" s="23">
        <v>21717.646000000001</v>
      </c>
      <c r="P205" s="23">
        <v>21825.62</v>
      </c>
      <c r="Q205" s="23">
        <v>21790.303</v>
      </c>
      <c r="R205" s="23">
        <v>21601.129000000001</v>
      </c>
      <c r="S205" s="23">
        <v>21189.364000000001</v>
      </c>
      <c r="T205" s="23">
        <v>20667.885999999999</v>
      </c>
      <c r="U205" s="23">
        <v>20088.87</v>
      </c>
      <c r="V205" s="23">
        <v>19788.159</v>
      </c>
      <c r="W205" s="23">
        <v>19341.901999999998</v>
      </c>
      <c r="X205" s="23">
        <v>18706.169999999998</v>
      </c>
      <c r="Y205" s="23">
        <v>18031.044999999998</v>
      </c>
    </row>
    <row r="206" spans="2:25" x14ac:dyDescent="0.4">
      <c r="B206" s="27" t="s">
        <v>233</v>
      </c>
      <c r="C206" s="19">
        <v>189</v>
      </c>
      <c r="D206" s="19" t="s">
        <v>17</v>
      </c>
      <c r="E206" s="21" t="s">
        <v>19</v>
      </c>
      <c r="F206" s="21">
        <v>927</v>
      </c>
      <c r="G206" s="22" t="s">
        <v>67</v>
      </c>
      <c r="H206" s="21">
        <v>1828</v>
      </c>
      <c r="I206" s="23">
        <v>17718.797999999999</v>
      </c>
      <c r="J206" s="23">
        <v>18145.014999999999</v>
      </c>
      <c r="K206" s="23">
        <v>18656.448</v>
      </c>
      <c r="L206" s="23">
        <v>19300.879000000001</v>
      </c>
      <c r="M206" s="23">
        <v>19930.617999999999</v>
      </c>
      <c r="N206" s="23">
        <v>20612.794999999998</v>
      </c>
      <c r="O206" s="23">
        <v>21024.794000000002</v>
      </c>
      <c r="P206" s="23">
        <v>21325.162</v>
      </c>
      <c r="Q206" s="23">
        <v>21659.884999999998</v>
      </c>
      <c r="R206" s="23">
        <v>22175.078000000001</v>
      </c>
      <c r="S206" s="23">
        <v>22750.246999999999</v>
      </c>
      <c r="T206" s="23">
        <v>23169.473000000002</v>
      </c>
      <c r="U206" s="23">
        <v>23506.552</v>
      </c>
      <c r="V206" s="23">
        <v>23762.994999999999</v>
      </c>
      <c r="W206" s="23">
        <v>24057.175999999999</v>
      </c>
      <c r="X206" s="23">
        <v>24408.071</v>
      </c>
      <c r="Y206" s="23">
        <v>24800.723000000002</v>
      </c>
    </row>
    <row r="207" spans="2:25" x14ac:dyDescent="0.4">
      <c r="B207" s="26" t="s">
        <v>234</v>
      </c>
      <c r="C207" s="19">
        <v>190</v>
      </c>
      <c r="D207" s="19" t="s">
        <v>17</v>
      </c>
      <c r="E207" s="21">
        <v>11</v>
      </c>
      <c r="F207" s="21">
        <v>36</v>
      </c>
      <c r="G207" s="22" t="s">
        <v>71</v>
      </c>
      <c r="H207" s="21">
        <v>927</v>
      </c>
      <c r="I207" s="23">
        <v>14926.119000000001</v>
      </c>
      <c r="J207" s="23">
        <v>15313.14</v>
      </c>
      <c r="K207" s="23">
        <v>15788.675999999999</v>
      </c>
      <c r="L207" s="23">
        <v>16391.136999999999</v>
      </c>
      <c r="M207" s="23">
        <v>16986.937000000002</v>
      </c>
      <c r="N207" s="23">
        <v>17601.893</v>
      </c>
      <c r="O207" s="23">
        <v>17967.569</v>
      </c>
      <c r="P207" s="23">
        <v>18258.723999999998</v>
      </c>
      <c r="Q207" s="23">
        <v>18613.580999999998</v>
      </c>
      <c r="R207" s="23">
        <v>19133.806</v>
      </c>
      <c r="S207" s="23">
        <v>19700.330999999998</v>
      </c>
      <c r="T207" s="23">
        <v>20135.984</v>
      </c>
      <c r="U207" s="23">
        <v>20488.739000000001</v>
      </c>
      <c r="V207" s="23">
        <v>20754.393</v>
      </c>
      <c r="W207" s="23">
        <v>21060.511999999999</v>
      </c>
      <c r="X207" s="23">
        <v>21423.475999999999</v>
      </c>
      <c r="Y207" s="23">
        <v>21826.164000000001</v>
      </c>
    </row>
    <row r="208" spans="2:25" x14ac:dyDescent="0.4">
      <c r="B208" s="26" t="s">
        <v>235</v>
      </c>
      <c r="C208" s="19">
        <v>191</v>
      </c>
      <c r="D208" s="19" t="s">
        <v>17</v>
      </c>
      <c r="E208" s="21" t="s">
        <v>19</v>
      </c>
      <c r="F208" s="21">
        <v>554</v>
      </c>
      <c r="G208" s="22" t="s">
        <v>71</v>
      </c>
      <c r="H208" s="21">
        <v>927</v>
      </c>
      <c r="I208" s="23">
        <v>2792.6790000000001</v>
      </c>
      <c r="J208" s="23">
        <v>2831.875</v>
      </c>
      <c r="K208" s="23">
        <v>2867.7719999999999</v>
      </c>
      <c r="L208" s="23">
        <v>2909.7420000000002</v>
      </c>
      <c r="M208" s="23">
        <v>2943.681</v>
      </c>
      <c r="N208" s="23">
        <v>3010.902</v>
      </c>
      <c r="O208" s="23">
        <v>3057.2249999999999</v>
      </c>
      <c r="P208" s="23">
        <v>3066.4380000000001</v>
      </c>
      <c r="Q208" s="23">
        <v>3046.3040000000001</v>
      </c>
      <c r="R208" s="23">
        <v>3041.2719999999999</v>
      </c>
      <c r="S208" s="23">
        <v>3049.9160000000002</v>
      </c>
      <c r="T208" s="23">
        <v>3033.489</v>
      </c>
      <c r="U208" s="23">
        <v>3017.8130000000001</v>
      </c>
      <c r="V208" s="23">
        <v>3008.6019999999999</v>
      </c>
      <c r="W208" s="23">
        <v>2996.6640000000002</v>
      </c>
      <c r="X208" s="23">
        <v>2984.5949999999998</v>
      </c>
      <c r="Y208" s="23">
        <v>2974.5590000000002</v>
      </c>
    </row>
    <row r="209" spans="2:25" x14ac:dyDescent="0.4">
      <c r="B209" s="27" t="s">
        <v>236</v>
      </c>
      <c r="C209" s="19">
        <v>192</v>
      </c>
      <c r="D209" s="19" t="s">
        <v>17</v>
      </c>
      <c r="E209" s="21" t="s">
        <v>19</v>
      </c>
      <c r="F209" s="21">
        <v>1835</v>
      </c>
      <c r="G209" s="22" t="s">
        <v>67</v>
      </c>
      <c r="H209" s="21">
        <v>1828</v>
      </c>
      <c r="I209" s="23">
        <v>6379.5249999999996</v>
      </c>
      <c r="J209" s="23">
        <v>7079.0029999999997</v>
      </c>
      <c r="K209" s="23">
        <v>7809.84</v>
      </c>
      <c r="L209" s="23">
        <v>8536.7209999999995</v>
      </c>
      <c r="M209" s="23">
        <v>9257.39</v>
      </c>
      <c r="N209" s="23">
        <v>9963.2049999999999</v>
      </c>
      <c r="O209" s="23">
        <v>10656.983</v>
      </c>
      <c r="P209" s="23">
        <v>11352.583000000001</v>
      </c>
      <c r="Q209" s="23">
        <v>12011.058000000001</v>
      </c>
      <c r="R209" s="23">
        <v>12591.413</v>
      </c>
      <c r="S209" s="23">
        <v>13119.594999999999</v>
      </c>
      <c r="T209" s="23">
        <v>13582.821</v>
      </c>
      <c r="U209" s="23">
        <v>14004.467000000001</v>
      </c>
      <c r="V209" s="23">
        <v>14370.040999999999</v>
      </c>
      <c r="W209" s="23">
        <v>14680.867</v>
      </c>
      <c r="X209" s="23">
        <v>14922.056</v>
      </c>
      <c r="Y209" s="23">
        <v>15096.275</v>
      </c>
    </row>
    <row r="210" spans="2:25" x14ac:dyDescent="0.4">
      <c r="B210" s="28" t="s">
        <v>237</v>
      </c>
      <c r="C210" s="19">
        <v>193</v>
      </c>
      <c r="D210" s="19" t="s">
        <v>17</v>
      </c>
      <c r="E210" s="21" t="s">
        <v>19</v>
      </c>
      <c r="F210" s="21">
        <v>928</v>
      </c>
      <c r="G210" s="22" t="s">
        <v>69</v>
      </c>
      <c r="H210" s="21">
        <v>1835</v>
      </c>
      <c r="I210" s="23">
        <v>5706.48</v>
      </c>
      <c r="J210" s="23">
        <v>6375.683</v>
      </c>
      <c r="K210" s="23">
        <v>7075.94</v>
      </c>
      <c r="L210" s="23">
        <v>7779.4809999999998</v>
      </c>
      <c r="M210" s="23">
        <v>8474.8860000000004</v>
      </c>
      <c r="N210" s="23">
        <v>9156.4809999999998</v>
      </c>
      <c r="O210" s="23">
        <v>9829.0470000000005</v>
      </c>
      <c r="P210" s="23">
        <v>10509.692999999999</v>
      </c>
      <c r="Q210" s="23">
        <v>11157.638999999999</v>
      </c>
      <c r="R210" s="23">
        <v>11735.517</v>
      </c>
      <c r="S210" s="23">
        <v>12264.973</v>
      </c>
      <c r="T210" s="23">
        <v>12739.236000000001</v>
      </c>
      <c r="U210" s="23">
        <v>13172.06</v>
      </c>
      <c r="V210" s="23">
        <v>13553.852000000001</v>
      </c>
      <c r="W210" s="23">
        <v>13879.880999999999</v>
      </c>
      <c r="X210" s="23">
        <v>14139.61</v>
      </c>
      <c r="Y210" s="23">
        <v>14335.72</v>
      </c>
    </row>
    <row r="211" spans="2:25" x14ac:dyDescent="0.4">
      <c r="B211" s="29" t="s">
        <v>238</v>
      </c>
      <c r="C211" s="19">
        <v>194</v>
      </c>
      <c r="D211" s="19" t="s">
        <v>17</v>
      </c>
      <c r="E211" s="21" t="s">
        <v>19</v>
      </c>
      <c r="F211" s="21">
        <v>242</v>
      </c>
      <c r="G211" s="22" t="s">
        <v>71</v>
      </c>
      <c r="H211" s="21">
        <v>928</v>
      </c>
      <c r="I211" s="23">
        <v>509.01900000000001</v>
      </c>
      <c r="J211" s="23">
        <v>522.27800000000002</v>
      </c>
      <c r="K211" s="23">
        <v>542.11300000000006</v>
      </c>
      <c r="L211" s="23">
        <v>566.82000000000005</v>
      </c>
      <c r="M211" s="23">
        <v>592.35</v>
      </c>
      <c r="N211" s="23">
        <v>610.88300000000004</v>
      </c>
      <c r="O211" s="23">
        <v>620.35799999999995</v>
      </c>
      <c r="P211" s="23">
        <v>632.29499999999996</v>
      </c>
      <c r="Q211" s="23">
        <v>643.02800000000002</v>
      </c>
      <c r="R211" s="23">
        <v>652.85500000000002</v>
      </c>
      <c r="S211" s="23">
        <v>659.78300000000002</v>
      </c>
      <c r="T211" s="23">
        <v>658.66700000000003</v>
      </c>
      <c r="U211" s="23">
        <v>650.86400000000003</v>
      </c>
      <c r="V211" s="23">
        <v>639.74800000000005</v>
      </c>
      <c r="W211" s="23">
        <v>628.17399999999998</v>
      </c>
      <c r="X211" s="23">
        <v>616.12400000000002</v>
      </c>
      <c r="Y211" s="23">
        <v>601.99699999999996</v>
      </c>
    </row>
    <row r="212" spans="2:25" x14ac:dyDescent="0.4">
      <c r="B212" s="29" t="s">
        <v>239</v>
      </c>
      <c r="C212" s="19">
        <v>195</v>
      </c>
      <c r="D212" s="19" t="s">
        <v>17</v>
      </c>
      <c r="E212" s="21" t="s">
        <v>19</v>
      </c>
      <c r="F212" s="21">
        <v>540</v>
      </c>
      <c r="G212" s="22" t="s">
        <v>71</v>
      </c>
      <c r="H212" s="21">
        <v>928</v>
      </c>
      <c r="I212" s="23">
        <v>173.28899999999999</v>
      </c>
      <c r="J212" s="23">
        <v>182.01499999999999</v>
      </c>
      <c r="K212" s="23">
        <v>188.196</v>
      </c>
      <c r="L212" s="23">
        <v>193.01300000000001</v>
      </c>
      <c r="M212" s="23">
        <v>193.70699999999999</v>
      </c>
      <c r="N212" s="23">
        <v>195.63800000000001</v>
      </c>
      <c r="O212" s="23">
        <v>196.69300000000001</v>
      </c>
      <c r="P212" s="23">
        <v>197.66200000000001</v>
      </c>
      <c r="Q212" s="23">
        <v>199.072</v>
      </c>
      <c r="R212" s="23">
        <v>196.387</v>
      </c>
      <c r="S212" s="23">
        <v>194.584</v>
      </c>
      <c r="T212" s="23">
        <v>191.70699999999999</v>
      </c>
      <c r="U212" s="23">
        <v>188.80699999999999</v>
      </c>
      <c r="V212" s="23">
        <v>187.435</v>
      </c>
      <c r="W212" s="23">
        <v>186.05099999999999</v>
      </c>
      <c r="X212" s="23">
        <v>184.364</v>
      </c>
      <c r="Y212" s="23">
        <v>182.196</v>
      </c>
    </row>
    <row r="213" spans="2:25" x14ac:dyDescent="0.4">
      <c r="B213" s="29" t="s">
        <v>240</v>
      </c>
      <c r="C213" s="19">
        <v>196</v>
      </c>
      <c r="D213" s="19" t="s">
        <v>17</v>
      </c>
      <c r="E213" s="21" t="s">
        <v>19</v>
      </c>
      <c r="F213" s="21">
        <v>598</v>
      </c>
      <c r="G213" s="22" t="s">
        <v>71</v>
      </c>
      <c r="H213" s="21">
        <v>928</v>
      </c>
      <c r="I213" s="23">
        <v>4559.2439999999997</v>
      </c>
      <c r="J213" s="23">
        <v>5140.3010000000004</v>
      </c>
      <c r="K213" s="23">
        <v>5739.3329999999996</v>
      </c>
      <c r="L213" s="23">
        <v>6329.1580000000004</v>
      </c>
      <c r="M213" s="23">
        <v>6910.348</v>
      </c>
      <c r="N213" s="23">
        <v>7483.902</v>
      </c>
      <c r="O213" s="23">
        <v>8052.6809999999996</v>
      </c>
      <c r="P213" s="23">
        <v>8621.8510000000006</v>
      </c>
      <c r="Q213" s="23">
        <v>9154.6530000000002</v>
      </c>
      <c r="R213" s="23">
        <v>9620.9490000000005</v>
      </c>
      <c r="S213" s="23">
        <v>10042.187</v>
      </c>
      <c r="T213" s="23">
        <v>10422.513000000001</v>
      </c>
      <c r="U213" s="23">
        <v>10775.111000000001</v>
      </c>
      <c r="V213" s="23">
        <v>11083.162</v>
      </c>
      <c r="W213" s="23">
        <v>11336.94</v>
      </c>
      <c r="X213" s="23">
        <v>11529.59</v>
      </c>
      <c r="Y213" s="23">
        <v>11669.72</v>
      </c>
    </row>
    <row r="214" spans="2:25" x14ac:dyDescent="0.4">
      <c r="B214" s="29" t="s">
        <v>241</v>
      </c>
      <c r="C214" s="19">
        <v>197</v>
      </c>
      <c r="D214" s="19" t="s">
        <v>17</v>
      </c>
      <c r="E214" s="21" t="s">
        <v>19</v>
      </c>
      <c r="F214" s="21">
        <v>90</v>
      </c>
      <c r="G214" s="22" t="s">
        <v>71</v>
      </c>
      <c r="H214" s="21">
        <v>928</v>
      </c>
      <c r="I214" s="23">
        <v>316.67</v>
      </c>
      <c r="J214" s="23">
        <v>361.92</v>
      </c>
      <c r="K214" s="23">
        <v>410.94400000000002</v>
      </c>
      <c r="L214" s="23">
        <v>469.553</v>
      </c>
      <c r="M214" s="23">
        <v>530.24</v>
      </c>
      <c r="N214" s="23">
        <v>591.03899999999999</v>
      </c>
      <c r="O214" s="23">
        <v>656.71699999999998</v>
      </c>
      <c r="P214" s="23">
        <v>729.02499999999998</v>
      </c>
      <c r="Q214" s="23">
        <v>804.39800000000002</v>
      </c>
      <c r="R214" s="23">
        <v>879.54100000000005</v>
      </c>
      <c r="S214" s="23">
        <v>954.524</v>
      </c>
      <c r="T214" s="23">
        <v>1028.8019999999999</v>
      </c>
      <c r="U214" s="23">
        <v>1095.7639999999999</v>
      </c>
      <c r="V214" s="23">
        <v>1158.9949999999999</v>
      </c>
      <c r="W214" s="23">
        <v>1221.731</v>
      </c>
      <c r="X214" s="23">
        <v>1281.6099999999999</v>
      </c>
      <c r="Y214" s="23">
        <v>1335.1880000000001</v>
      </c>
    </row>
    <row r="215" spans="2:25" x14ac:dyDescent="0.4">
      <c r="B215" s="29" t="s">
        <v>242</v>
      </c>
      <c r="C215" s="19">
        <v>198</v>
      </c>
      <c r="D215" s="19" t="s">
        <v>17</v>
      </c>
      <c r="E215" s="21" t="s">
        <v>19</v>
      </c>
      <c r="F215" s="21">
        <v>548</v>
      </c>
      <c r="G215" s="22" t="s">
        <v>71</v>
      </c>
      <c r="H215" s="21">
        <v>928</v>
      </c>
      <c r="I215" s="23">
        <v>148.25800000000001</v>
      </c>
      <c r="J215" s="23">
        <v>169.16900000000001</v>
      </c>
      <c r="K215" s="23">
        <v>195.35400000000001</v>
      </c>
      <c r="L215" s="23">
        <v>220.93700000000001</v>
      </c>
      <c r="M215" s="23">
        <v>248.24100000000001</v>
      </c>
      <c r="N215" s="23">
        <v>275.01900000000001</v>
      </c>
      <c r="O215" s="23">
        <v>302.59800000000001</v>
      </c>
      <c r="P215" s="23">
        <v>328.86</v>
      </c>
      <c r="Q215" s="23">
        <v>356.488</v>
      </c>
      <c r="R215" s="23">
        <v>385.78500000000003</v>
      </c>
      <c r="S215" s="23">
        <v>413.89499999999998</v>
      </c>
      <c r="T215" s="23">
        <v>437.54700000000003</v>
      </c>
      <c r="U215" s="23">
        <v>461.51400000000001</v>
      </c>
      <c r="V215" s="23">
        <v>484.512</v>
      </c>
      <c r="W215" s="23">
        <v>506.98500000000001</v>
      </c>
      <c r="X215" s="23">
        <v>527.92200000000003</v>
      </c>
      <c r="Y215" s="23">
        <v>546.61900000000003</v>
      </c>
    </row>
    <row r="216" spans="2:25" x14ac:dyDescent="0.4">
      <c r="B216" s="28" t="s">
        <v>243</v>
      </c>
      <c r="C216" s="19">
        <v>199</v>
      </c>
      <c r="D216" s="19" t="s">
        <v>17</v>
      </c>
      <c r="E216" s="21" t="s">
        <v>19</v>
      </c>
      <c r="F216" s="21">
        <v>954</v>
      </c>
      <c r="G216" s="22" t="s">
        <v>69</v>
      </c>
      <c r="H216" s="21">
        <v>1835</v>
      </c>
      <c r="I216" s="23">
        <v>300.44600000000003</v>
      </c>
      <c r="J216" s="23">
        <v>314.88</v>
      </c>
      <c r="K216" s="23">
        <v>330.18700000000001</v>
      </c>
      <c r="L216" s="23">
        <v>342.96600000000001</v>
      </c>
      <c r="M216" s="23">
        <v>356.21800000000002</v>
      </c>
      <c r="N216" s="23">
        <v>370.59300000000002</v>
      </c>
      <c r="O216" s="23">
        <v>383.36500000000001</v>
      </c>
      <c r="P216" s="23">
        <v>391.108</v>
      </c>
      <c r="Q216" s="23">
        <v>394.51499999999999</v>
      </c>
      <c r="R216" s="23">
        <v>393.72199999999998</v>
      </c>
      <c r="S216" s="23">
        <v>392.73899999999998</v>
      </c>
      <c r="T216" s="23">
        <v>387.85700000000003</v>
      </c>
      <c r="U216" s="23">
        <v>382.94900000000001</v>
      </c>
      <c r="V216" s="23">
        <v>376.59300000000002</v>
      </c>
      <c r="W216" s="23">
        <v>368.053</v>
      </c>
      <c r="X216" s="23">
        <v>357.91699999999997</v>
      </c>
      <c r="Y216" s="23">
        <v>347.15699999999998</v>
      </c>
    </row>
    <row r="217" spans="2:25" x14ac:dyDescent="0.4">
      <c r="B217" s="29" t="s">
        <v>244</v>
      </c>
      <c r="C217" s="19">
        <v>200</v>
      </c>
      <c r="D217" s="19" t="s">
        <v>17</v>
      </c>
      <c r="E217" s="21" t="s">
        <v>19</v>
      </c>
      <c r="F217" s="21">
        <v>316</v>
      </c>
      <c r="G217" s="22" t="s">
        <v>71</v>
      </c>
      <c r="H217" s="21">
        <v>954</v>
      </c>
      <c r="I217" s="23">
        <v>96.856999999999999</v>
      </c>
      <c r="J217" s="23">
        <v>100.47</v>
      </c>
      <c r="K217" s="23">
        <v>101.715</v>
      </c>
      <c r="L217" s="23">
        <v>102.94499999999999</v>
      </c>
      <c r="M217" s="23">
        <v>104.29300000000001</v>
      </c>
      <c r="N217" s="23">
        <v>106.545</v>
      </c>
      <c r="O217" s="23">
        <v>108.34</v>
      </c>
      <c r="P217" s="23">
        <v>108.34399999999999</v>
      </c>
      <c r="Q217" s="23">
        <v>106.508</v>
      </c>
      <c r="R217" s="23">
        <v>103.768</v>
      </c>
      <c r="S217" s="23">
        <v>100.84399999999999</v>
      </c>
      <c r="T217" s="23">
        <v>98.417000000000002</v>
      </c>
      <c r="U217" s="23">
        <v>95.75</v>
      </c>
      <c r="V217" s="23">
        <v>92.748000000000005</v>
      </c>
      <c r="W217" s="23">
        <v>89.159000000000006</v>
      </c>
      <c r="X217" s="23">
        <v>85.269000000000005</v>
      </c>
      <c r="Y217" s="23">
        <v>81.361999999999995</v>
      </c>
    </row>
    <row r="218" spans="2:25" x14ac:dyDescent="0.4">
      <c r="B218" s="29" t="s">
        <v>245</v>
      </c>
      <c r="C218" s="19">
        <v>201</v>
      </c>
      <c r="D218" s="19" t="s">
        <v>17</v>
      </c>
      <c r="E218" s="21" t="s">
        <v>19</v>
      </c>
      <c r="F218" s="21">
        <v>296</v>
      </c>
      <c r="G218" s="22" t="s">
        <v>71</v>
      </c>
      <c r="H218" s="21">
        <v>954</v>
      </c>
      <c r="I218" s="23">
        <v>61.317</v>
      </c>
      <c r="J218" s="23">
        <v>65.525000000000006</v>
      </c>
      <c r="K218" s="23">
        <v>71.522000000000006</v>
      </c>
      <c r="L218" s="23">
        <v>77.739000000000004</v>
      </c>
      <c r="M218" s="23">
        <v>85.162999999999997</v>
      </c>
      <c r="N218" s="23">
        <v>91.701999999999998</v>
      </c>
      <c r="O218" s="23">
        <v>97.144999999999996</v>
      </c>
      <c r="P218" s="23">
        <v>101.57299999999999</v>
      </c>
      <c r="Q218" s="23">
        <v>106.443</v>
      </c>
      <c r="R218" s="23">
        <v>111.48699999999999</v>
      </c>
      <c r="S218" s="23">
        <v>117.879</v>
      </c>
      <c r="T218" s="23">
        <v>121.706</v>
      </c>
      <c r="U218" s="23">
        <v>124.59399999999999</v>
      </c>
      <c r="V218" s="23">
        <v>126.556</v>
      </c>
      <c r="W218" s="23">
        <v>128.41300000000001</v>
      </c>
      <c r="X218" s="23">
        <v>130.54900000000001</v>
      </c>
      <c r="Y218" s="23">
        <v>132.702</v>
      </c>
    </row>
    <row r="219" spans="2:25" x14ac:dyDescent="0.4">
      <c r="B219" s="29" t="s">
        <v>246</v>
      </c>
      <c r="C219" s="19">
        <v>202</v>
      </c>
      <c r="D219" s="19" t="s">
        <v>17</v>
      </c>
      <c r="E219" s="21" t="s">
        <v>19</v>
      </c>
      <c r="F219" s="21">
        <v>583</v>
      </c>
      <c r="G219" s="22" t="s">
        <v>71</v>
      </c>
      <c r="H219" s="21">
        <v>954</v>
      </c>
      <c r="I219" s="23">
        <v>62.624000000000002</v>
      </c>
      <c r="J219" s="23">
        <v>66.572000000000003</v>
      </c>
      <c r="K219" s="23">
        <v>70.195999999999998</v>
      </c>
      <c r="L219" s="23">
        <v>73.498000000000005</v>
      </c>
      <c r="M219" s="23">
        <v>76.981999999999999</v>
      </c>
      <c r="N219" s="23">
        <v>80.531999999999996</v>
      </c>
      <c r="O219" s="23">
        <v>83.510999999999996</v>
      </c>
      <c r="P219" s="23">
        <v>84.977000000000004</v>
      </c>
      <c r="Q219" s="23">
        <v>84.073999999999998</v>
      </c>
      <c r="R219" s="23">
        <v>82.442999999999998</v>
      </c>
      <c r="S219" s="23">
        <v>81.245999999999995</v>
      </c>
      <c r="T219" s="23">
        <v>79.942999999999998</v>
      </c>
      <c r="U219" s="23">
        <v>78.444999999999993</v>
      </c>
      <c r="V219" s="23">
        <v>76.084999999999994</v>
      </c>
      <c r="W219" s="23">
        <v>72.66</v>
      </c>
      <c r="X219" s="23">
        <v>68.567999999999998</v>
      </c>
      <c r="Y219" s="23">
        <v>64.503</v>
      </c>
    </row>
    <row r="220" spans="2:25" x14ac:dyDescent="0.4">
      <c r="B220" s="28" t="s">
        <v>247</v>
      </c>
      <c r="C220" s="19">
        <v>203</v>
      </c>
      <c r="D220" s="19" t="s">
        <v>17</v>
      </c>
      <c r="E220" s="21">
        <v>12</v>
      </c>
      <c r="F220" s="21">
        <v>957</v>
      </c>
      <c r="G220" s="22" t="s">
        <v>69</v>
      </c>
      <c r="H220" s="21">
        <v>1835</v>
      </c>
      <c r="I220" s="23">
        <v>372.59899999999999</v>
      </c>
      <c r="J220" s="23">
        <v>388.44</v>
      </c>
      <c r="K220" s="23">
        <v>403.71300000000002</v>
      </c>
      <c r="L220" s="23">
        <v>414.274</v>
      </c>
      <c r="M220" s="23">
        <v>426.286</v>
      </c>
      <c r="N220" s="23">
        <v>436.13099999999997</v>
      </c>
      <c r="O220" s="23">
        <v>444.57100000000003</v>
      </c>
      <c r="P220" s="23">
        <v>451.78199999999998</v>
      </c>
      <c r="Q220" s="23">
        <v>458.904</v>
      </c>
      <c r="R220" s="23">
        <v>462.17399999999998</v>
      </c>
      <c r="S220" s="23">
        <v>461.88299999999998</v>
      </c>
      <c r="T220" s="23">
        <v>455.72800000000001</v>
      </c>
      <c r="U220" s="23">
        <v>449.45800000000003</v>
      </c>
      <c r="V220" s="23">
        <v>439.596</v>
      </c>
      <c r="W220" s="23">
        <v>432.93299999999999</v>
      </c>
      <c r="X220" s="23">
        <v>424.529</v>
      </c>
      <c r="Y220" s="23">
        <v>413.39800000000002</v>
      </c>
    </row>
    <row r="221" spans="2:25" x14ac:dyDescent="0.4">
      <c r="B221" s="29" t="s">
        <v>248</v>
      </c>
      <c r="C221" s="19">
        <v>204</v>
      </c>
      <c r="D221" s="19" t="s">
        <v>17</v>
      </c>
      <c r="E221" s="21" t="s">
        <v>19</v>
      </c>
      <c r="F221" s="21">
        <v>258</v>
      </c>
      <c r="G221" s="22" t="s">
        <v>71</v>
      </c>
      <c r="H221" s="21">
        <v>957</v>
      </c>
      <c r="I221" s="23">
        <v>171.66399999999999</v>
      </c>
      <c r="J221" s="23">
        <v>176.32300000000001</v>
      </c>
      <c r="K221" s="23">
        <v>180.101</v>
      </c>
      <c r="L221" s="23">
        <v>179.559</v>
      </c>
      <c r="M221" s="23">
        <v>178.363</v>
      </c>
      <c r="N221" s="23">
        <v>178.05</v>
      </c>
      <c r="O221" s="23">
        <v>175.51</v>
      </c>
      <c r="P221" s="23">
        <v>170.76599999999999</v>
      </c>
      <c r="Q221" s="23">
        <v>169.13499999999999</v>
      </c>
      <c r="R221" s="23">
        <v>164.71799999999999</v>
      </c>
      <c r="S221" s="23">
        <v>159.92599999999999</v>
      </c>
      <c r="T221" s="23">
        <v>153.06399999999999</v>
      </c>
      <c r="U221" s="23">
        <v>148.512</v>
      </c>
      <c r="V221" s="23">
        <v>142.94499999999999</v>
      </c>
      <c r="W221" s="23">
        <v>137.80099999999999</v>
      </c>
      <c r="X221" s="23">
        <v>132.90899999999999</v>
      </c>
      <c r="Y221" s="23">
        <v>128.16</v>
      </c>
    </row>
    <row r="222" spans="2:25" x14ac:dyDescent="0.4">
      <c r="B222" s="29" t="s">
        <v>249</v>
      </c>
      <c r="C222" s="19">
        <v>205</v>
      </c>
      <c r="D222" s="19" t="s">
        <v>17</v>
      </c>
      <c r="E222" s="21" t="s">
        <v>19</v>
      </c>
      <c r="F222" s="21">
        <v>882</v>
      </c>
      <c r="G222" s="22" t="s">
        <v>71</v>
      </c>
      <c r="H222" s="21">
        <v>957</v>
      </c>
      <c r="I222" s="23">
        <v>95.201999999999998</v>
      </c>
      <c r="J222" s="23">
        <v>101.521</v>
      </c>
      <c r="K222" s="23">
        <v>109.155</v>
      </c>
      <c r="L222" s="23">
        <v>117.078</v>
      </c>
      <c r="M222" s="23">
        <v>127.28700000000001</v>
      </c>
      <c r="N222" s="23">
        <v>133.761</v>
      </c>
      <c r="O222" s="23">
        <v>140.86500000000001</v>
      </c>
      <c r="P222" s="23">
        <v>148.44399999999999</v>
      </c>
      <c r="Q222" s="23">
        <v>155.43899999999999</v>
      </c>
      <c r="R222" s="23">
        <v>162.81800000000001</v>
      </c>
      <c r="S222" s="23">
        <v>168.67699999999999</v>
      </c>
      <c r="T222" s="23">
        <v>171.13200000000001</v>
      </c>
      <c r="U222" s="23">
        <v>171.42699999999999</v>
      </c>
      <c r="V222" s="23">
        <v>168.989</v>
      </c>
      <c r="W222" s="23">
        <v>170.14099999999999</v>
      </c>
      <c r="X222" s="23">
        <v>170.43</v>
      </c>
      <c r="Y222" s="23">
        <v>168.81</v>
      </c>
    </row>
    <row r="223" spans="2:25" x14ac:dyDescent="0.4">
      <c r="B223" s="29" t="s">
        <v>250</v>
      </c>
      <c r="C223" s="19">
        <v>206</v>
      </c>
      <c r="D223" s="19" t="s">
        <v>17</v>
      </c>
      <c r="E223" s="21" t="s">
        <v>19</v>
      </c>
      <c r="F223" s="21">
        <v>776</v>
      </c>
      <c r="G223" s="22" t="s">
        <v>71</v>
      </c>
      <c r="H223" s="21">
        <v>957</v>
      </c>
      <c r="I223" s="23">
        <v>51.277000000000001</v>
      </c>
      <c r="J223" s="23">
        <v>55.582999999999998</v>
      </c>
      <c r="K223" s="23">
        <v>59.52</v>
      </c>
      <c r="L223" s="23">
        <v>63.03</v>
      </c>
      <c r="M223" s="23">
        <v>66.277000000000001</v>
      </c>
      <c r="N223" s="23">
        <v>69.388999999999996</v>
      </c>
      <c r="O223" s="23">
        <v>72.394999999999996</v>
      </c>
      <c r="P223" s="23">
        <v>75.989999999999995</v>
      </c>
      <c r="Q223" s="23">
        <v>78.962000000000003</v>
      </c>
      <c r="R223" s="23">
        <v>80.52</v>
      </c>
      <c r="S223" s="23">
        <v>80.962000000000003</v>
      </c>
      <c r="T223" s="23">
        <v>80.894000000000005</v>
      </c>
      <c r="U223" s="23">
        <v>80.441000000000003</v>
      </c>
      <c r="V223" s="23">
        <v>80.141999999999996</v>
      </c>
      <c r="W223" s="23">
        <v>79.581000000000003</v>
      </c>
      <c r="X223" s="23">
        <v>78.247</v>
      </c>
      <c r="Y223" s="23">
        <v>76.024000000000001</v>
      </c>
    </row>
    <row r="224" spans="2:25" x14ac:dyDescent="0.4">
      <c r="B224" s="27" t="s">
        <v>251</v>
      </c>
      <c r="C224" s="19">
        <v>207</v>
      </c>
      <c r="D224" s="19" t="s">
        <v>17</v>
      </c>
      <c r="E224" s="21" t="s">
        <v>19</v>
      </c>
      <c r="F224" s="21">
        <v>1829</v>
      </c>
      <c r="G224" s="22" t="s">
        <v>67</v>
      </c>
      <c r="H224" s="21">
        <v>1828</v>
      </c>
      <c r="I224" s="23">
        <v>663707.44499999995</v>
      </c>
      <c r="J224" s="23">
        <v>650329.24699999997</v>
      </c>
      <c r="K224" s="23">
        <v>639434.70499999996</v>
      </c>
      <c r="L224" s="23">
        <v>633292.81599999999</v>
      </c>
      <c r="M224" s="23">
        <v>626926.97400000005</v>
      </c>
      <c r="N224" s="23">
        <v>618988.30200000003</v>
      </c>
      <c r="O224" s="23">
        <v>607965.88399999996</v>
      </c>
      <c r="P224" s="23">
        <v>595417.11499999999</v>
      </c>
      <c r="Q224" s="23">
        <v>587806.10800000001</v>
      </c>
      <c r="R224" s="23">
        <v>586233.772</v>
      </c>
      <c r="S224" s="23">
        <v>585296.10800000001</v>
      </c>
      <c r="T224" s="23">
        <v>580842.25</v>
      </c>
      <c r="U224" s="23">
        <v>575903.84199999995</v>
      </c>
      <c r="V224" s="23">
        <v>572018.23699999996</v>
      </c>
      <c r="W224" s="23">
        <v>569545.51599999995</v>
      </c>
      <c r="X224" s="23">
        <v>568475.60400000005</v>
      </c>
      <c r="Y224" s="23">
        <v>568136.48899999994</v>
      </c>
    </row>
    <row r="225" spans="2:25" x14ac:dyDescent="0.4">
      <c r="B225" s="28" t="s">
        <v>56</v>
      </c>
      <c r="C225" s="19">
        <v>208</v>
      </c>
      <c r="D225" s="19" t="s">
        <v>17</v>
      </c>
      <c r="E225" s="21" t="s">
        <v>19</v>
      </c>
      <c r="F225" s="21">
        <v>917</v>
      </c>
      <c r="G225" s="22" t="s">
        <v>252</v>
      </c>
      <c r="H225" s="21">
        <v>1829</v>
      </c>
      <c r="I225" s="23">
        <v>446765.15299999999</v>
      </c>
      <c r="J225" s="23">
        <v>432073.34570000001</v>
      </c>
      <c r="K225" s="23">
        <v>419100.65299999999</v>
      </c>
      <c r="L225" s="23">
        <v>409564.6531</v>
      </c>
      <c r="M225" s="23">
        <v>399182.5883</v>
      </c>
      <c r="N225" s="23">
        <v>386850.17300000001</v>
      </c>
      <c r="O225" s="23">
        <v>372428.95699999999</v>
      </c>
      <c r="P225" s="23">
        <v>357833.88319999998</v>
      </c>
      <c r="Q225" s="23">
        <v>349594.08399999997</v>
      </c>
      <c r="R225" s="23">
        <v>346695.99070000002</v>
      </c>
      <c r="S225" s="23">
        <v>344176.38780000003</v>
      </c>
      <c r="T225" s="23">
        <v>338285.68469999998</v>
      </c>
      <c r="U225" s="23">
        <v>330813.09730000002</v>
      </c>
      <c r="V225" s="23">
        <v>324056.19990000001</v>
      </c>
      <c r="W225" s="23">
        <v>319250.53240000003</v>
      </c>
      <c r="X225" s="23">
        <v>316271.38870000001</v>
      </c>
      <c r="Y225" s="23">
        <v>314295.56579999998</v>
      </c>
    </row>
    <row r="226" spans="2:25" x14ac:dyDescent="0.4">
      <c r="B226" s="30" t="s">
        <v>253</v>
      </c>
      <c r="C226" s="19">
        <v>209</v>
      </c>
      <c r="D226" s="19" t="s">
        <v>17</v>
      </c>
      <c r="E226" s="21" t="s">
        <v>19</v>
      </c>
      <c r="F226" s="21">
        <v>923</v>
      </c>
      <c r="G226" s="22" t="s">
        <v>69</v>
      </c>
      <c r="H226" s="21">
        <v>917</v>
      </c>
      <c r="I226" s="23">
        <v>179949.29800000001</v>
      </c>
      <c r="J226" s="23">
        <v>170037.33499999999</v>
      </c>
      <c r="K226" s="23">
        <v>164040.003</v>
      </c>
      <c r="L226" s="23">
        <v>161761.796</v>
      </c>
      <c r="M226" s="23">
        <v>157514.50700000001</v>
      </c>
      <c r="N226" s="23">
        <v>150632.11799999999</v>
      </c>
      <c r="O226" s="23">
        <v>141974.74100000001</v>
      </c>
      <c r="P226" s="23">
        <v>132910.23199999999</v>
      </c>
      <c r="Q226" s="23">
        <v>128916.704</v>
      </c>
      <c r="R226" s="23">
        <v>128982.986</v>
      </c>
      <c r="S226" s="23">
        <v>129007.54300000001</v>
      </c>
      <c r="T226" s="23">
        <v>126714.72500000001</v>
      </c>
      <c r="U226" s="23">
        <v>122803.431</v>
      </c>
      <c r="V226" s="23">
        <v>118873.89200000001</v>
      </c>
      <c r="W226" s="23">
        <v>116279.70699999999</v>
      </c>
      <c r="X226" s="23">
        <v>114983.026</v>
      </c>
      <c r="Y226" s="23">
        <v>114190.033</v>
      </c>
    </row>
    <row r="227" spans="2:25" x14ac:dyDescent="0.4">
      <c r="B227" s="31" t="s">
        <v>254</v>
      </c>
      <c r="C227" s="19">
        <v>210</v>
      </c>
      <c r="D227" s="19" t="s">
        <v>17</v>
      </c>
      <c r="E227" s="21" t="s">
        <v>19</v>
      </c>
      <c r="F227" s="21">
        <v>112</v>
      </c>
      <c r="G227" s="22" t="s">
        <v>71</v>
      </c>
      <c r="H227" s="21">
        <v>923</v>
      </c>
      <c r="I227" s="23">
        <v>5904.3760000000002</v>
      </c>
      <c r="J227" s="23">
        <v>5568.5829999999996</v>
      </c>
      <c r="K227" s="23">
        <v>5253.0870000000004</v>
      </c>
      <c r="L227" s="23">
        <v>5224.6869999999999</v>
      </c>
      <c r="M227" s="23">
        <v>5130.6149999999998</v>
      </c>
      <c r="N227" s="23">
        <v>4996.6459999999997</v>
      </c>
      <c r="O227" s="23">
        <v>4762.1139999999996</v>
      </c>
      <c r="P227" s="23">
        <v>4427.8280000000004</v>
      </c>
      <c r="Q227" s="23">
        <v>4250.1009999999997</v>
      </c>
      <c r="R227" s="23">
        <v>4295.2640000000001</v>
      </c>
      <c r="S227" s="23">
        <v>4331.9849999999997</v>
      </c>
      <c r="T227" s="23">
        <v>4312.9160000000002</v>
      </c>
      <c r="U227" s="23">
        <v>4165.67</v>
      </c>
      <c r="V227" s="23">
        <v>4035.94</v>
      </c>
      <c r="W227" s="23">
        <v>3931.65</v>
      </c>
      <c r="X227" s="23">
        <v>3886.2310000000002</v>
      </c>
      <c r="Y227" s="23">
        <v>3874.6320000000001</v>
      </c>
    </row>
    <row r="228" spans="2:25" x14ac:dyDescent="0.4">
      <c r="B228" s="31" t="s">
        <v>255</v>
      </c>
      <c r="C228" s="19">
        <v>211</v>
      </c>
      <c r="D228" s="19" t="s">
        <v>17</v>
      </c>
      <c r="E228" s="21" t="s">
        <v>19</v>
      </c>
      <c r="F228" s="21">
        <v>100</v>
      </c>
      <c r="G228" s="22" t="s">
        <v>71</v>
      </c>
      <c r="H228" s="21">
        <v>923</v>
      </c>
      <c r="I228" s="23">
        <v>4121.4949999999999</v>
      </c>
      <c r="J228" s="23">
        <v>3869.81</v>
      </c>
      <c r="K228" s="23">
        <v>3704.82</v>
      </c>
      <c r="L228" s="23">
        <v>3520.027</v>
      </c>
      <c r="M228" s="23">
        <v>3283.2069999999999</v>
      </c>
      <c r="N228" s="23">
        <v>3032.877</v>
      </c>
      <c r="O228" s="23">
        <v>2825.835</v>
      </c>
      <c r="P228" s="23">
        <v>2613.6509999999998</v>
      </c>
      <c r="Q228" s="23">
        <v>2483.3939999999998</v>
      </c>
      <c r="R228" s="23">
        <v>2433.8339999999998</v>
      </c>
      <c r="S228" s="23">
        <v>2366.2280000000001</v>
      </c>
      <c r="T228" s="23">
        <v>2240.4319999999998</v>
      </c>
      <c r="U228" s="23">
        <v>2133.96</v>
      </c>
      <c r="V228" s="23">
        <v>2040.376</v>
      </c>
      <c r="W228" s="23">
        <v>1958.9480000000001</v>
      </c>
      <c r="X228" s="23">
        <v>1887.3240000000001</v>
      </c>
      <c r="Y228" s="23">
        <v>1819.2650000000001</v>
      </c>
    </row>
    <row r="229" spans="2:25" x14ac:dyDescent="0.4">
      <c r="B229" s="31" t="s">
        <v>256</v>
      </c>
      <c r="C229" s="19">
        <v>212</v>
      </c>
      <c r="D229" s="19" t="s">
        <v>17</v>
      </c>
      <c r="E229" s="21" t="s">
        <v>19</v>
      </c>
      <c r="F229" s="21">
        <v>203</v>
      </c>
      <c r="G229" s="22" t="s">
        <v>71</v>
      </c>
      <c r="H229" s="21">
        <v>923</v>
      </c>
      <c r="I229" s="23">
        <v>6376.8950000000004</v>
      </c>
      <c r="J229" s="23">
        <v>6239.2139999999999</v>
      </c>
      <c r="K229" s="23">
        <v>6207.0050000000001</v>
      </c>
      <c r="L229" s="23">
        <v>6135.8540000000003</v>
      </c>
      <c r="M229" s="23">
        <v>5921.1809999999996</v>
      </c>
      <c r="N229" s="23">
        <v>5620.8490000000002</v>
      </c>
      <c r="O229" s="23">
        <v>5445.4690000000001</v>
      </c>
      <c r="P229" s="23">
        <v>5293.7169999999996</v>
      </c>
      <c r="Q229" s="23">
        <v>5222.2669999999998</v>
      </c>
      <c r="R229" s="23">
        <v>5304.174</v>
      </c>
      <c r="S229" s="23">
        <v>5360.4880000000003</v>
      </c>
      <c r="T229" s="23">
        <v>5322.1220000000003</v>
      </c>
      <c r="U229" s="23">
        <v>5284.6980000000003</v>
      </c>
      <c r="V229" s="23">
        <v>5228.6679999999997</v>
      </c>
      <c r="W229" s="23">
        <v>5207.0129999999999</v>
      </c>
      <c r="X229" s="23">
        <v>5223.0860000000002</v>
      </c>
      <c r="Y229" s="23">
        <v>5256.3379999999997</v>
      </c>
    </row>
    <row r="230" spans="2:25" x14ac:dyDescent="0.4">
      <c r="B230" s="31" t="s">
        <v>257</v>
      </c>
      <c r="C230" s="19">
        <v>213</v>
      </c>
      <c r="D230" s="19" t="s">
        <v>17</v>
      </c>
      <c r="E230" s="21" t="s">
        <v>19</v>
      </c>
      <c r="F230" s="21">
        <v>348</v>
      </c>
      <c r="G230" s="22" t="s">
        <v>71</v>
      </c>
      <c r="H230" s="21">
        <v>923</v>
      </c>
      <c r="I230" s="23">
        <v>5834.7520000000004</v>
      </c>
      <c r="J230" s="23">
        <v>5607.5249999999996</v>
      </c>
      <c r="K230" s="23">
        <v>5498.1959999999999</v>
      </c>
      <c r="L230" s="23">
        <v>5291.4049999999997</v>
      </c>
      <c r="M230" s="23">
        <v>5009.3469999999998</v>
      </c>
      <c r="N230" s="23">
        <v>4690.835</v>
      </c>
      <c r="O230" s="23">
        <v>4509.6130000000003</v>
      </c>
      <c r="P230" s="23">
        <v>4341.027</v>
      </c>
      <c r="Q230" s="23">
        <v>4141.5749999999998</v>
      </c>
      <c r="R230" s="23">
        <v>4035.277</v>
      </c>
      <c r="S230" s="23">
        <v>3948.509</v>
      </c>
      <c r="T230" s="23">
        <v>3856.6930000000002</v>
      </c>
      <c r="U230" s="23">
        <v>3790.33</v>
      </c>
      <c r="V230" s="23">
        <v>3702.6080000000002</v>
      </c>
      <c r="W230" s="23">
        <v>3620.8919999999998</v>
      </c>
      <c r="X230" s="23">
        <v>3547.0610000000001</v>
      </c>
      <c r="Y230" s="23">
        <v>3485.06</v>
      </c>
    </row>
    <row r="231" spans="2:25" x14ac:dyDescent="0.4">
      <c r="B231" s="31" t="s">
        <v>258</v>
      </c>
      <c r="C231" s="19">
        <v>214</v>
      </c>
      <c r="D231" s="19" t="s">
        <v>17</v>
      </c>
      <c r="E231" s="21" t="s">
        <v>19</v>
      </c>
      <c r="F231" s="21">
        <v>616</v>
      </c>
      <c r="G231" s="22" t="s">
        <v>71</v>
      </c>
      <c r="H231" s="21">
        <v>923</v>
      </c>
      <c r="I231" s="23">
        <v>23260.35</v>
      </c>
      <c r="J231" s="23">
        <v>21905.532999999999</v>
      </c>
      <c r="K231" s="23">
        <v>21320.296999999999</v>
      </c>
      <c r="L231" s="23">
        <v>20809.791000000001</v>
      </c>
      <c r="M231" s="23">
        <v>20020.646000000001</v>
      </c>
      <c r="N231" s="23">
        <v>18764.547999999999</v>
      </c>
      <c r="O231" s="23">
        <v>17196.89</v>
      </c>
      <c r="P231" s="23">
        <v>15881.034</v>
      </c>
      <c r="Q231" s="23">
        <v>14896.433999999999</v>
      </c>
      <c r="R231" s="23">
        <v>14390.315000000001</v>
      </c>
      <c r="S231" s="23">
        <v>14085.75</v>
      </c>
      <c r="T231" s="23">
        <v>13507.477999999999</v>
      </c>
      <c r="U231" s="23">
        <v>12916.606</v>
      </c>
      <c r="V231" s="23">
        <v>12275.918</v>
      </c>
      <c r="W231" s="23">
        <v>11752.25</v>
      </c>
      <c r="X231" s="23">
        <v>11366.037</v>
      </c>
      <c r="Y231" s="23">
        <v>11064.324000000001</v>
      </c>
    </row>
    <row r="232" spans="2:25" x14ac:dyDescent="0.4">
      <c r="B232" s="31" t="s">
        <v>259</v>
      </c>
      <c r="C232" s="19">
        <v>215</v>
      </c>
      <c r="D232" s="19" t="s">
        <v>17</v>
      </c>
      <c r="E232" s="21">
        <v>13</v>
      </c>
      <c r="F232" s="21">
        <v>498</v>
      </c>
      <c r="G232" s="22" t="s">
        <v>71</v>
      </c>
      <c r="H232" s="21">
        <v>923</v>
      </c>
      <c r="I232" s="23">
        <v>2686.6570000000002</v>
      </c>
      <c r="J232" s="23">
        <v>2564.4189999999999</v>
      </c>
      <c r="K232" s="23">
        <v>2455.732</v>
      </c>
      <c r="L232" s="23">
        <v>2408.5990000000002</v>
      </c>
      <c r="M232" s="23">
        <v>2324.9850000000001</v>
      </c>
      <c r="N232" s="23">
        <v>2195.0929999999998</v>
      </c>
      <c r="O232" s="23">
        <v>2007.61</v>
      </c>
      <c r="P232" s="23">
        <v>1766.163</v>
      </c>
      <c r="Q232" s="23">
        <v>1600.645</v>
      </c>
      <c r="R232" s="23">
        <v>1511.097</v>
      </c>
      <c r="S232" s="23">
        <v>1451.433</v>
      </c>
      <c r="T232" s="23">
        <v>1373.002</v>
      </c>
      <c r="U232" s="23">
        <v>1283.3019999999999</v>
      </c>
      <c r="V232" s="23">
        <v>1204.0160000000001</v>
      </c>
      <c r="W232" s="23">
        <v>1136.037</v>
      </c>
      <c r="X232" s="23">
        <v>1082.771</v>
      </c>
      <c r="Y232" s="23">
        <v>1038.5360000000001</v>
      </c>
    </row>
    <row r="233" spans="2:25" x14ac:dyDescent="0.4">
      <c r="B233" s="31" t="s">
        <v>260</v>
      </c>
      <c r="C233" s="19">
        <v>216</v>
      </c>
      <c r="D233" s="19" t="s">
        <v>17</v>
      </c>
      <c r="E233" s="21" t="s">
        <v>19</v>
      </c>
      <c r="F233" s="21">
        <v>642</v>
      </c>
      <c r="G233" s="22" t="s">
        <v>71</v>
      </c>
      <c r="H233" s="21">
        <v>923</v>
      </c>
      <c r="I233" s="23">
        <v>11557.75</v>
      </c>
      <c r="J233" s="23">
        <v>10998.482</v>
      </c>
      <c r="K233" s="23">
        <v>10854.703</v>
      </c>
      <c r="L233" s="23">
        <v>10218.152</v>
      </c>
      <c r="M233" s="23">
        <v>9621.16</v>
      </c>
      <c r="N233" s="23">
        <v>8979.6980000000003</v>
      </c>
      <c r="O233" s="23">
        <v>8609.82</v>
      </c>
      <c r="P233" s="23">
        <v>8062.1260000000002</v>
      </c>
      <c r="Q233" s="23">
        <v>7802.2359999999999</v>
      </c>
      <c r="R233" s="23">
        <v>7592.7190000000001</v>
      </c>
      <c r="S233" s="23">
        <v>7372.4250000000002</v>
      </c>
      <c r="T233" s="23">
        <v>7043.7380000000003</v>
      </c>
      <c r="U233" s="23">
        <v>6792.49</v>
      </c>
      <c r="V233" s="23">
        <v>6548.143</v>
      </c>
      <c r="W233" s="23">
        <v>6345.5290000000005</v>
      </c>
      <c r="X233" s="23">
        <v>6164.4849999999997</v>
      </c>
      <c r="Y233" s="23">
        <v>5982.1220000000003</v>
      </c>
    </row>
    <row r="234" spans="2:25" x14ac:dyDescent="0.4">
      <c r="B234" s="31" t="s">
        <v>261</v>
      </c>
      <c r="C234" s="19">
        <v>217</v>
      </c>
      <c r="D234" s="19" t="s">
        <v>17</v>
      </c>
      <c r="E234" s="21" t="s">
        <v>19</v>
      </c>
      <c r="F234" s="21">
        <v>643</v>
      </c>
      <c r="G234" s="22" t="s">
        <v>71</v>
      </c>
      <c r="H234" s="21">
        <v>923</v>
      </c>
      <c r="I234" s="23">
        <v>89422.945999999996</v>
      </c>
      <c r="J234" s="23">
        <v>84301.504000000001</v>
      </c>
      <c r="K234" s="23">
        <v>80982.892000000007</v>
      </c>
      <c r="L234" s="23">
        <v>81097.134000000005</v>
      </c>
      <c r="M234" s="23">
        <v>80375.763999999996</v>
      </c>
      <c r="N234" s="23">
        <v>78206.349000000002</v>
      </c>
      <c r="O234" s="23">
        <v>74417.555999999997</v>
      </c>
      <c r="P234" s="23">
        <v>70154.021999999997</v>
      </c>
      <c r="Q234" s="23">
        <v>69191.078999999998</v>
      </c>
      <c r="R234" s="23">
        <v>70558.016000000003</v>
      </c>
      <c r="S234" s="23">
        <v>71592.993000000002</v>
      </c>
      <c r="T234" s="23">
        <v>71394.540999999997</v>
      </c>
      <c r="U234" s="23">
        <v>69752.853000000003</v>
      </c>
      <c r="V234" s="23">
        <v>67877.668000000005</v>
      </c>
      <c r="W234" s="23">
        <v>66865.279999999999</v>
      </c>
      <c r="X234" s="23">
        <v>66738.206999999995</v>
      </c>
      <c r="Y234" s="23">
        <v>66951.235000000001</v>
      </c>
    </row>
    <row r="235" spans="2:25" x14ac:dyDescent="0.4">
      <c r="B235" s="31" t="s">
        <v>262</v>
      </c>
      <c r="C235" s="19">
        <v>218</v>
      </c>
      <c r="D235" s="19" t="s">
        <v>17</v>
      </c>
      <c r="E235" s="21" t="s">
        <v>19</v>
      </c>
      <c r="F235" s="21">
        <v>703</v>
      </c>
      <c r="G235" s="22" t="s">
        <v>71</v>
      </c>
      <c r="H235" s="21">
        <v>923</v>
      </c>
      <c r="I235" s="23">
        <v>3435.8429999999998</v>
      </c>
      <c r="J235" s="23">
        <v>3292.3229999999999</v>
      </c>
      <c r="K235" s="23">
        <v>3188.8180000000002</v>
      </c>
      <c r="L235" s="23">
        <v>3110.623</v>
      </c>
      <c r="M235" s="23">
        <v>2989.2950000000001</v>
      </c>
      <c r="N235" s="23">
        <v>2809.1689999999999</v>
      </c>
      <c r="O235" s="23">
        <v>2633.0909999999999</v>
      </c>
      <c r="P235" s="23">
        <v>2468.7919999999999</v>
      </c>
      <c r="Q235" s="23">
        <v>2342.3809999999999</v>
      </c>
      <c r="R235" s="23">
        <v>2285.5340000000001</v>
      </c>
      <c r="S235" s="23">
        <v>2253.8829999999998</v>
      </c>
      <c r="T235" s="23">
        <v>2199.3969999999999</v>
      </c>
      <c r="U235" s="23">
        <v>2135.9209999999998</v>
      </c>
      <c r="V235" s="23">
        <v>2062.0540000000001</v>
      </c>
      <c r="W235" s="23">
        <v>1997.174</v>
      </c>
      <c r="X235" s="23">
        <v>1947.992</v>
      </c>
      <c r="Y235" s="23">
        <v>1912.5360000000001</v>
      </c>
    </row>
    <row r="236" spans="2:25" x14ac:dyDescent="0.4">
      <c r="B236" s="31" t="s">
        <v>263</v>
      </c>
      <c r="C236" s="19">
        <v>219</v>
      </c>
      <c r="D236" s="19" t="s">
        <v>17</v>
      </c>
      <c r="E236" s="21">
        <v>14</v>
      </c>
      <c r="F236" s="21">
        <v>804</v>
      </c>
      <c r="G236" s="22" t="s">
        <v>71</v>
      </c>
      <c r="H236" s="21">
        <v>923</v>
      </c>
      <c r="I236" s="23">
        <v>27348.234</v>
      </c>
      <c r="J236" s="23">
        <v>25689.941999999999</v>
      </c>
      <c r="K236" s="23">
        <v>24574.453000000001</v>
      </c>
      <c r="L236" s="23">
        <v>23945.524000000001</v>
      </c>
      <c r="M236" s="23">
        <v>22838.307000000001</v>
      </c>
      <c r="N236" s="23">
        <v>21336.054</v>
      </c>
      <c r="O236" s="23">
        <v>19566.742999999999</v>
      </c>
      <c r="P236" s="23">
        <v>17901.871999999999</v>
      </c>
      <c r="Q236" s="23">
        <v>16986.592000000001</v>
      </c>
      <c r="R236" s="23">
        <v>16576.756000000001</v>
      </c>
      <c r="S236" s="23">
        <v>16243.849</v>
      </c>
      <c r="T236" s="23">
        <v>15464.406000000001</v>
      </c>
      <c r="U236" s="23">
        <v>14547.601000000001</v>
      </c>
      <c r="V236" s="23">
        <v>13898.501</v>
      </c>
      <c r="W236" s="23">
        <v>13464.933999999999</v>
      </c>
      <c r="X236" s="23">
        <v>13139.832</v>
      </c>
      <c r="Y236" s="23">
        <v>12805.985000000001</v>
      </c>
    </row>
    <row r="237" spans="2:25" x14ac:dyDescent="0.4">
      <c r="B237" s="30" t="s">
        <v>264</v>
      </c>
      <c r="C237" s="19">
        <v>220</v>
      </c>
      <c r="D237" s="19" t="s">
        <v>17</v>
      </c>
      <c r="E237" s="21" t="s">
        <v>19</v>
      </c>
      <c r="F237" s="21">
        <v>924</v>
      </c>
      <c r="G237" s="22" t="s">
        <v>69</v>
      </c>
      <c r="H237" s="21">
        <v>917</v>
      </c>
      <c r="I237" s="23">
        <v>61686.34</v>
      </c>
      <c r="J237" s="23">
        <v>61599.177000000003</v>
      </c>
      <c r="K237" s="23">
        <v>61465.156000000003</v>
      </c>
      <c r="L237" s="23">
        <v>61551.909</v>
      </c>
      <c r="M237" s="23">
        <v>61807.788999999997</v>
      </c>
      <c r="N237" s="23">
        <v>62057.332999999999</v>
      </c>
      <c r="O237" s="23">
        <v>61879</v>
      </c>
      <c r="P237" s="23">
        <v>61333.24</v>
      </c>
      <c r="Q237" s="23">
        <v>60900.167999999998</v>
      </c>
      <c r="R237" s="23">
        <v>61141.141000000003</v>
      </c>
      <c r="S237" s="23">
        <v>61607.417999999998</v>
      </c>
      <c r="T237" s="23">
        <v>61498.241999999998</v>
      </c>
      <c r="U237" s="23">
        <v>61133.394</v>
      </c>
      <c r="V237" s="23">
        <v>60940.1</v>
      </c>
      <c r="W237" s="23">
        <v>60824.031000000003</v>
      </c>
      <c r="X237" s="23">
        <v>60878.360999999997</v>
      </c>
      <c r="Y237" s="23">
        <v>61049.834999999999</v>
      </c>
    </row>
    <row r="238" spans="2:25" x14ac:dyDescent="0.4">
      <c r="B238" s="31" t="s">
        <v>265</v>
      </c>
      <c r="C238" s="19">
        <v>221</v>
      </c>
      <c r="D238" s="19" t="s">
        <v>17</v>
      </c>
      <c r="E238" s="21">
        <v>15</v>
      </c>
      <c r="F238" s="21">
        <v>830</v>
      </c>
      <c r="G238" s="22" t="s">
        <v>71</v>
      </c>
      <c r="H238" s="21">
        <v>924</v>
      </c>
      <c r="I238" s="23">
        <v>107.369</v>
      </c>
      <c r="J238" s="23">
        <v>108.646</v>
      </c>
      <c r="K238" s="23">
        <v>107.90900000000001</v>
      </c>
      <c r="L238" s="23">
        <v>106.53</v>
      </c>
      <c r="M238" s="23">
        <v>105.511</v>
      </c>
      <c r="N238" s="23">
        <v>106.13800000000001</v>
      </c>
      <c r="O238" s="23">
        <v>106.124</v>
      </c>
      <c r="P238" s="23">
        <v>106.06699999999999</v>
      </c>
      <c r="Q238" s="23">
        <v>105.946</v>
      </c>
      <c r="R238" s="23">
        <v>106.10599999999999</v>
      </c>
      <c r="S238" s="23">
        <v>106.773</v>
      </c>
      <c r="T238" s="23">
        <v>107.956</v>
      </c>
      <c r="U238" s="23">
        <v>108.785</v>
      </c>
      <c r="V238" s="23">
        <v>109.76300000000001</v>
      </c>
      <c r="W238" s="23">
        <v>110.664</v>
      </c>
      <c r="X238" s="23">
        <v>111.599</v>
      </c>
      <c r="Y238" s="23">
        <v>112.682</v>
      </c>
    </row>
    <row r="239" spans="2:25" x14ac:dyDescent="0.4">
      <c r="B239" s="31" t="s">
        <v>266</v>
      </c>
      <c r="C239" s="19">
        <v>222</v>
      </c>
      <c r="D239" s="19" t="s">
        <v>17</v>
      </c>
      <c r="E239" s="21" t="s">
        <v>19</v>
      </c>
      <c r="F239" s="21">
        <v>208</v>
      </c>
      <c r="G239" s="22" t="s">
        <v>71</v>
      </c>
      <c r="H239" s="21">
        <v>924</v>
      </c>
      <c r="I239" s="23">
        <v>3342.288</v>
      </c>
      <c r="J239" s="23">
        <v>3357.355</v>
      </c>
      <c r="K239" s="23">
        <v>3350.0210000000002</v>
      </c>
      <c r="L239" s="23">
        <v>3285.9879999999998</v>
      </c>
      <c r="M239" s="23">
        <v>3282.616</v>
      </c>
      <c r="N239" s="23">
        <v>3314.5129999999999</v>
      </c>
      <c r="O239" s="23">
        <v>3393.7930000000001</v>
      </c>
      <c r="P239" s="23">
        <v>3429.7379999999998</v>
      </c>
      <c r="Q239" s="23">
        <v>3405.7269999999999</v>
      </c>
      <c r="R239" s="23">
        <v>3389.3620000000001</v>
      </c>
      <c r="S239" s="23">
        <v>3393.203</v>
      </c>
      <c r="T239" s="23">
        <v>3398.0639999999999</v>
      </c>
      <c r="U239" s="23">
        <v>3444.1930000000002</v>
      </c>
      <c r="V239" s="23">
        <v>3480.2930000000001</v>
      </c>
      <c r="W239" s="23">
        <v>3494.79</v>
      </c>
      <c r="X239" s="23">
        <v>3496.2370000000001</v>
      </c>
      <c r="Y239" s="23">
        <v>3498.8939999999998</v>
      </c>
    </row>
    <row r="240" spans="2:25" x14ac:dyDescent="0.4">
      <c r="B240" s="31" t="s">
        <v>267</v>
      </c>
      <c r="C240" s="19">
        <v>223</v>
      </c>
      <c r="D240" s="19" t="s">
        <v>17</v>
      </c>
      <c r="E240" s="21" t="s">
        <v>19</v>
      </c>
      <c r="F240" s="21">
        <v>233</v>
      </c>
      <c r="G240" s="22" t="s">
        <v>71</v>
      </c>
      <c r="H240" s="21">
        <v>924</v>
      </c>
      <c r="I240" s="23">
        <v>775.13099999999997</v>
      </c>
      <c r="J240" s="23">
        <v>736.72799999999995</v>
      </c>
      <c r="K240" s="23">
        <v>712.77599999999995</v>
      </c>
      <c r="L240" s="23">
        <v>702.16</v>
      </c>
      <c r="M240" s="23">
        <v>670.01599999999996</v>
      </c>
      <c r="N240" s="23">
        <v>641.94299999999998</v>
      </c>
      <c r="O240" s="23">
        <v>605.83799999999997</v>
      </c>
      <c r="P240" s="23">
        <v>558.73800000000006</v>
      </c>
      <c r="Q240" s="23">
        <v>525.92700000000002</v>
      </c>
      <c r="R240" s="23">
        <v>522.37099999999998</v>
      </c>
      <c r="S240" s="23">
        <v>515.495</v>
      </c>
      <c r="T240" s="23">
        <v>494.733</v>
      </c>
      <c r="U240" s="23">
        <v>471.10899999999998</v>
      </c>
      <c r="V240" s="23">
        <v>449.50900000000001</v>
      </c>
      <c r="W240" s="23">
        <v>430.28</v>
      </c>
      <c r="X240" s="23">
        <v>416.351</v>
      </c>
      <c r="Y240" s="23">
        <v>406.04199999999997</v>
      </c>
    </row>
    <row r="241" spans="2:25" x14ac:dyDescent="0.4">
      <c r="B241" s="31" t="s">
        <v>268</v>
      </c>
      <c r="C241" s="19">
        <v>224</v>
      </c>
      <c r="D241" s="19" t="s">
        <v>17</v>
      </c>
      <c r="E241" s="21">
        <v>16</v>
      </c>
      <c r="F241" s="21">
        <v>246</v>
      </c>
      <c r="G241" s="22" t="s">
        <v>71</v>
      </c>
      <c r="H241" s="21">
        <v>924</v>
      </c>
      <c r="I241" s="23">
        <v>3115.6959999999999</v>
      </c>
      <c r="J241" s="23">
        <v>3074.6089999999999</v>
      </c>
      <c r="K241" s="23">
        <v>3052.98</v>
      </c>
      <c r="L241" s="23">
        <v>3053.9540000000002</v>
      </c>
      <c r="M241" s="23">
        <v>3055.6759999999999</v>
      </c>
      <c r="N241" s="23">
        <v>3008.623</v>
      </c>
      <c r="O241" s="23">
        <v>2944.761</v>
      </c>
      <c r="P241" s="23">
        <v>2892.82</v>
      </c>
      <c r="Q241" s="23">
        <v>2828.3980000000001</v>
      </c>
      <c r="R241" s="23">
        <v>2797.21</v>
      </c>
      <c r="S241" s="23">
        <v>2765.3090000000002</v>
      </c>
      <c r="T241" s="23">
        <v>2706.5340000000001</v>
      </c>
      <c r="U241" s="23">
        <v>2645.922</v>
      </c>
      <c r="V241" s="23">
        <v>2621.1489999999999</v>
      </c>
      <c r="W241" s="23">
        <v>2617.7800000000002</v>
      </c>
      <c r="X241" s="23">
        <v>2617.665</v>
      </c>
      <c r="Y241" s="23">
        <v>2611.0729999999999</v>
      </c>
    </row>
    <row r="242" spans="2:25" x14ac:dyDescent="0.4">
      <c r="B242" s="31" t="s">
        <v>269</v>
      </c>
      <c r="C242" s="19">
        <v>225</v>
      </c>
      <c r="D242" s="19" t="s">
        <v>17</v>
      </c>
      <c r="E242" s="21" t="s">
        <v>19</v>
      </c>
      <c r="F242" s="21">
        <v>352</v>
      </c>
      <c r="G242" s="22" t="s">
        <v>71</v>
      </c>
      <c r="H242" s="21">
        <v>924</v>
      </c>
      <c r="I242" s="23">
        <v>200.15700000000001</v>
      </c>
      <c r="J242" s="23">
        <v>201.50700000000001</v>
      </c>
      <c r="K242" s="23">
        <v>204.34399999999999</v>
      </c>
      <c r="L242" s="23">
        <v>207.51599999999999</v>
      </c>
      <c r="M242" s="23">
        <v>208.244</v>
      </c>
      <c r="N242" s="23">
        <v>207.934</v>
      </c>
      <c r="O242" s="23">
        <v>205.44</v>
      </c>
      <c r="P242" s="23">
        <v>202.80799999999999</v>
      </c>
      <c r="Q242" s="23">
        <v>197.715</v>
      </c>
      <c r="R242" s="23">
        <v>195.309</v>
      </c>
      <c r="S242" s="23">
        <v>192.751</v>
      </c>
      <c r="T242" s="23">
        <v>187.73699999999999</v>
      </c>
      <c r="U242" s="23">
        <v>182.797</v>
      </c>
      <c r="V242" s="23">
        <v>179.69300000000001</v>
      </c>
      <c r="W242" s="23">
        <v>176.78899999999999</v>
      </c>
      <c r="X242" s="23">
        <v>174.15700000000001</v>
      </c>
      <c r="Y242" s="23">
        <v>171.577</v>
      </c>
    </row>
    <row r="243" spans="2:25" x14ac:dyDescent="0.4">
      <c r="B243" s="31" t="s">
        <v>270</v>
      </c>
      <c r="C243" s="19">
        <v>226</v>
      </c>
      <c r="D243" s="19" t="s">
        <v>17</v>
      </c>
      <c r="E243" s="21" t="s">
        <v>19</v>
      </c>
      <c r="F243" s="21">
        <v>372</v>
      </c>
      <c r="G243" s="22" t="s">
        <v>71</v>
      </c>
      <c r="H243" s="21">
        <v>924</v>
      </c>
      <c r="I243" s="23">
        <v>2877.2739999999999</v>
      </c>
      <c r="J243" s="23">
        <v>2959.8159999999998</v>
      </c>
      <c r="K243" s="23">
        <v>3058.076</v>
      </c>
      <c r="L243" s="23">
        <v>3139.5680000000002</v>
      </c>
      <c r="M243" s="23">
        <v>3127.0450000000001</v>
      </c>
      <c r="N243" s="23">
        <v>3060.2460000000001</v>
      </c>
      <c r="O243" s="23">
        <v>2986.9490000000001</v>
      </c>
      <c r="P243" s="23">
        <v>2985.9650000000001</v>
      </c>
      <c r="Q243" s="23">
        <v>3024.2069999999999</v>
      </c>
      <c r="R243" s="23">
        <v>3051.509</v>
      </c>
      <c r="S243" s="23">
        <v>3045.0259999999998</v>
      </c>
      <c r="T243" s="23">
        <v>2976.1970000000001</v>
      </c>
      <c r="U243" s="23">
        <v>2890.2170000000001</v>
      </c>
      <c r="V243" s="23">
        <v>2839.692</v>
      </c>
      <c r="W243" s="23">
        <v>2819.518</v>
      </c>
      <c r="X243" s="23">
        <v>2819.5059999999999</v>
      </c>
      <c r="Y243" s="23">
        <v>2814.9360000000001</v>
      </c>
    </row>
    <row r="244" spans="2:25" x14ac:dyDescent="0.4">
      <c r="B244" s="31" t="s">
        <v>271</v>
      </c>
      <c r="C244" s="19">
        <v>227</v>
      </c>
      <c r="D244" s="19" t="s">
        <v>17</v>
      </c>
      <c r="E244" s="21" t="s">
        <v>19</v>
      </c>
      <c r="F244" s="21">
        <v>428</v>
      </c>
      <c r="G244" s="22" t="s">
        <v>71</v>
      </c>
      <c r="H244" s="21">
        <v>924</v>
      </c>
      <c r="I244" s="23">
        <v>1099.5050000000001</v>
      </c>
      <c r="J244" s="23">
        <v>1000.188</v>
      </c>
      <c r="K244" s="23">
        <v>925.61400000000003</v>
      </c>
      <c r="L244" s="23">
        <v>882.40200000000004</v>
      </c>
      <c r="M244" s="23">
        <v>856.76199999999994</v>
      </c>
      <c r="N244" s="23">
        <v>820.56200000000001</v>
      </c>
      <c r="O244" s="23">
        <v>776.303</v>
      </c>
      <c r="P244" s="23">
        <v>712.03899999999999</v>
      </c>
      <c r="Q244" s="23">
        <v>674.00099999999998</v>
      </c>
      <c r="R244" s="23">
        <v>685.68399999999997</v>
      </c>
      <c r="S244" s="23">
        <v>686.66399999999999</v>
      </c>
      <c r="T244" s="23">
        <v>669.96900000000005</v>
      </c>
      <c r="U244" s="23">
        <v>650.06700000000001</v>
      </c>
      <c r="V244" s="23">
        <v>605.45799999999997</v>
      </c>
      <c r="W244" s="23">
        <v>581.04399999999998</v>
      </c>
      <c r="X244" s="23">
        <v>567.85699999999997</v>
      </c>
      <c r="Y244" s="23">
        <v>561.59699999999998</v>
      </c>
    </row>
    <row r="245" spans="2:25" x14ac:dyDescent="0.4">
      <c r="B245" s="31" t="s">
        <v>272</v>
      </c>
      <c r="C245" s="19">
        <v>228</v>
      </c>
      <c r="D245" s="19" t="s">
        <v>17</v>
      </c>
      <c r="E245" s="21" t="s">
        <v>19</v>
      </c>
      <c r="F245" s="21">
        <v>440</v>
      </c>
      <c r="G245" s="22" t="s">
        <v>71</v>
      </c>
      <c r="H245" s="21">
        <v>924</v>
      </c>
      <c r="I245" s="23">
        <v>1617.4929999999999</v>
      </c>
      <c r="J245" s="23">
        <v>1461.355</v>
      </c>
      <c r="K245" s="23">
        <v>1300.18</v>
      </c>
      <c r="L245" s="23">
        <v>1246.915</v>
      </c>
      <c r="M245" s="23">
        <v>1187.7550000000001</v>
      </c>
      <c r="N245" s="23">
        <v>1146.355</v>
      </c>
      <c r="O245" s="23">
        <v>1104.1559999999999</v>
      </c>
      <c r="P245" s="23">
        <v>1024.105</v>
      </c>
      <c r="Q245" s="23">
        <v>950.91800000000001</v>
      </c>
      <c r="R245" s="23">
        <v>933.80200000000002</v>
      </c>
      <c r="S245" s="23">
        <v>935.98500000000001</v>
      </c>
      <c r="T245" s="23">
        <v>932.01300000000003</v>
      </c>
      <c r="U245" s="23">
        <v>882.23299999999995</v>
      </c>
      <c r="V245" s="23">
        <v>831.01199999999994</v>
      </c>
      <c r="W245" s="23">
        <v>790.18299999999999</v>
      </c>
      <c r="X245" s="23">
        <v>762.44799999999998</v>
      </c>
      <c r="Y245" s="23">
        <v>749.76</v>
      </c>
    </row>
    <row r="246" spans="2:25" x14ac:dyDescent="0.4">
      <c r="B246" s="31" t="s">
        <v>273</v>
      </c>
      <c r="C246" s="19">
        <v>229</v>
      </c>
      <c r="D246" s="19" t="s">
        <v>17</v>
      </c>
      <c r="E246" s="21">
        <v>17</v>
      </c>
      <c r="F246" s="21">
        <v>578</v>
      </c>
      <c r="G246" s="22" t="s">
        <v>71</v>
      </c>
      <c r="H246" s="21">
        <v>924</v>
      </c>
      <c r="I246" s="23">
        <v>3213.7280000000001</v>
      </c>
      <c r="J246" s="23">
        <v>3307.3429999999998</v>
      </c>
      <c r="K246" s="23">
        <v>3399.4229999999998</v>
      </c>
      <c r="L246" s="23">
        <v>3448.8719999999998</v>
      </c>
      <c r="M246" s="23">
        <v>3491.3380000000002</v>
      </c>
      <c r="N246" s="23">
        <v>3573.4349999999999</v>
      </c>
      <c r="O246" s="23">
        <v>3643.4360000000001</v>
      </c>
      <c r="P246" s="23">
        <v>3692.752</v>
      </c>
      <c r="Q246" s="23">
        <v>3731.9780000000001</v>
      </c>
      <c r="R246" s="23">
        <v>3768.4549999999999</v>
      </c>
      <c r="S246" s="23">
        <v>3811.0360000000001</v>
      </c>
      <c r="T246" s="23">
        <v>3844.0569999999998</v>
      </c>
      <c r="U246" s="23">
        <v>3889.2460000000001</v>
      </c>
      <c r="V246" s="23">
        <v>3947.4229999999998</v>
      </c>
      <c r="W246" s="23">
        <v>3995.3829999999998</v>
      </c>
      <c r="X246" s="23">
        <v>4037.9540000000002</v>
      </c>
      <c r="Y246" s="23">
        <v>4078.3719999999998</v>
      </c>
    </row>
    <row r="247" spans="2:25" x14ac:dyDescent="0.4">
      <c r="B247" s="31" t="s">
        <v>274</v>
      </c>
      <c r="C247" s="19">
        <v>230</v>
      </c>
      <c r="D247" s="19" t="s">
        <v>17</v>
      </c>
      <c r="E247" s="21" t="s">
        <v>19</v>
      </c>
      <c r="F247" s="21">
        <v>752</v>
      </c>
      <c r="G247" s="22" t="s">
        <v>71</v>
      </c>
      <c r="H247" s="21">
        <v>924</v>
      </c>
      <c r="I247" s="23">
        <v>5725.1319999999996</v>
      </c>
      <c r="J247" s="23">
        <v>5774.71</v>
      </c>
      <c r="K247" s="23">
        <v>5850.2380000000003</v>
      </c>
      <c r="L247" s="23">
        <v>5883.576</v>
      </c>
      <c r="M247" s="23">
        <v>5955.5050000000001</v>
      </c>
      <c r="N247" s="23">
        <v>6075.1279999999997</v>
      </c>
      <c r="O247" s="23">
        <v>6152.8310000000001</v>
      </c>
      <c r="P247" s="23">
        <v>6143.2129999999997</v>
      </c>
      <c r="Q247" s="23">
        <v>6088.8429999999998</v>
      </c>
      <c r="R247" s="23">
        <v>6210.0240000000003</v>
      </c>
      <c r="S247" s="23">
        <v>6317.7669999999998</v>
      </c>
      <c r="T247" s="23">
        <v>6369.6350000000002</v>
      </c>
      <c r="U247" s="23">
        <v>6408.3850000000002</v>
      </c>
      <c r="V247" s="23">
        <v>6431.51</v>
      </c>
      <c r="W247" s="23">
        <v>6449.9210000000003</v>
      </c>
      <c r="X247" s="23">
        <v>6493.3580000000002</v>
      </c>
      <c r="Y247" s="23">
        <v>6558.6840000000002</v>
      </c>
    </row>
    <row r="248" spans="2:25" x14ac:dyDescent="0.4">
      <c r="B248" s="31" t="s">
        <v>275</v>
      </c>
      <c r="C248" s="19">
        <v>231</v>
      </c>
      <c r="D248" s="19" t="s">
        <v>17</v>
      </c>
      <c r="E248" s="21" t="s">
        <v>19</v>
      </c>
      <c r="F248" s="21">
        <v>826</v>
      </c>
      <c r="G248" s="22" t="s">
        <v>71</v>
      </c>
      <c r="H248" s="21">
        <v>924</v>
      </c>
      <c r="I248" s="23">
        <v>39536.463000000003</v>
      </c>
      <c r="J248" s="23">
        <v>39540.262999999999</v>
      </c>
      <c r="K248" s="23">
        <v>39427.754000000001</v>
      </c>
      <c r="L248" s="23">
        <v>39520.103000000003</v>
      </c>
      <c r="M248" s="23">
        <v>39793.832000000002</v>
      </c>
      <c r="N248" s="23">
        <v>40028.237999999998</v>
      </c>
      <c r="O248" s="23">
        <v>39883.067999999999</v>
      </c>
      <c r="P248" s="23">
        <v>39506.894</v>
      </c>
      <c r="Q248" s="23">
        <v>39288.042000000001</v>
      </c>
      <c r="R248" s="23">
        <v>39403.775000000001</v>
      </c>
      <c r="S248" s="23">
        <v>39760.67</v>
      </c>
      <c r="T248" s="23">
        <v>39735.207999999999</v>
      </c>
      <c r="U248" s="23">
        <v>39483.982000000004</v>
      </c>
      <c r="V248" s="23">
        <v>39367.421000000002</v>
      </c>
      <c r="W248" s="23">
        <v>39280.29</v>
      </c>
      <c r="X248" s="23">
        <v>39304.258999999998</v>
      </c>
      <c r="Y248" s="23">
        <v>39409.911999999997</v>
      </c>
    </row>
    <row r="249" spans="2:25" x14ac:dyDescent="0.4">
      <c r="B249" s="30" t="s">
        <v>276</v>
      </c>
      <c r="C249" s="19">
        <v>232</v>
      </c>
      <c r="D249" s="19" t="s">
        <v>17</v>
      </c>
      <c r="E249" s="21" t="s">
        <v>19</v>
      </c>
      <c r="F249" s="21">
        <v>925</v>
      </c>
      <c r="G249" s="22" t="s">
        <v>69</v>
      </c>
      <c r="H249" s="21">
        <v>917</v>
      </c>
      <c r="I249" s="23">
        <v>91015.748000000007</v>
      </c>
      <c r="J249" s="23">
        <v>88415.714999999997</v>
      </c>
      <c r="K249" s="23">
        <v>85027.565000000002</v>
      </c>
      <c r="L249" s="23">
        <v>80817.482999999993</v>
      </c>
      <c r="M249" s="23">
        <v>75722.244999999995</v>
      </c>
      <c r="N249" s="23">
        <v>70715.948000000004</v>
      </c>
      <c r="O249" s="23">
        <v>66752.097999999998</v>
      </c>
      <c r="P249" s="23">
        <v>63815.784</v>
      </c>
      <c r="Q249" s="23">
        <v>61461.370999999999</v>
      </c>
      <c r="R249" s="23">
        <v>59335.582999999999</v>
      </c>
      <c r="S249" s="23">
        <v>57180.678</v>
      </c>
      <c r="T249" s="23">
        <v>54515.114999999998</v>
      </c>
      <c r="U249" s="23">
        <v>52209.915999999997</v>
      </c>
      <c r="V249" s="23">
        <v>50529.22</v>
      </c>
      <c r="W249" s="23">
        <v>49327.826000000001</v>
      </c>
      <c r="X249" s="23">
        <v>48368.315000000002</v>
      </c>
      <c r="Y249" s="23">
        <v>47394.404000000002</v>
      </c>
    </row>
    <row r="250" spans="2:25" x14ac:dyDescent="0.4">
      <c r="B250" s="31" t="s">
        <v>277</v>
      </c>
      <c r="C250" s="19">
        <v>233</v>
      </c>
      <c r="D250" s="19" t="s">
        <v>17</v>
      </c>
      <c r="E250" s="21" t="s">
        <v>19</v>
      </c>
      <c r="F250" s="21">
        <v>8</v>
      </c>
      <c r="G250" s="22" t="s">
        <v>71</v>
      </c>
      <c r="H250" s="21">
        <v>925</v>
      </c>
      <c r="I250" s="23">
        <v>1759.021</v>
      </c>
      <c r="J250" s="23">
        <v>1699.0540000000001</v>
      </c>
      <c r="K250" s="23">
        <v>1602.78</v>
      </c>
      <c r="L250" s="23">
        <v>1546.2950000000001</v>
      </c>
      <c r="M250" s="23">
        <v>1503.4839999999999</v>
      </c>
      <c r="N250" s="23">
        <v>1469.61</v>
      </c>
      <c r="O250" s="23">
        <v>1406.5909999999999</v>
      </c>
      <c r="P250" s="23">
        <v>1278.732</v>
      </c>
      <c r="Q250" s="23">
        <v>1130.6759999999999</v>
      </c>
      <c r="R250" s="23">
        <v>1002.535</v>
      </c>
      <c r="S250" s="23">
        <v>903.20799999999997</v>
      </c>
      <c r="T250" s="23">
        <v>832.05600000000004</v>
      </c>
      <c r="U250" s="23">
        <v>745.49300000000005</v>
      </c>
      <c r="V250" s="23">
        <v>653.73699999999997</v>
      </c>
      <c r="W250" s="23">
        <v>566.67100000000005</v>
      </c>
      <c r="X250" s="23">
        <v>494.48200000000003</v>
      </c>
      <c r="Y250" s="23">
        <v>435.89400000000001</v>
      </c>
    </row>
    <row r="251" spans="2:25" x14ac:dyDescent="0.4">
      <c r="B251" s="31" t="s">
        <v>278</v>
      </c>
      <c r="C251" s="19">
        <v>234</v>
      </c>
      <c r="D251" s="19" t="s">
        <v>17</v>
      </c>
      <c r="E251" s="21" t="s">
        <v>19</v>
      </c>
      <c r="F251" s="21">
        <v>70</v>
      </c>
      <c r="G251" s="22" t="s">
        <v>71</v>
      </c>
      <c r="H251" s="21">
        <v>925</v>
      </c>
      <c r="I251" s="23">
        <v>2051.5439999999999</v>
      </c>
      <c r="J251" s="23">
        <v>1945.8679999999999</v>
      </c>
      <c r="K251" s="23">
        <v>1844.9159999999999</v>
      </c>
      <c r="L251" s="23">
        <v>1768.0920000000001</v>
      </c>
      <c r="M251" s="23">
        <v>1671.1020000000001</v>
      </c>
      <c r="N251" s="23">
        <v>1569.316</v>
      </c>
      <c r="O251" s="23">
        <v>1444.163</v>
      </c>
      <c r="P251" s="23">
        <v>1342.174</v>
      </c>
      <c r="Q251" s="23">
        <v>1266.1780000000001</v>
      </c>
      <c r="R251" s="23">
        <v>1160.8910000000001</v>
      </c>
      <c r="S251" s="23">
        <v>1096.183</v>
      </c>
      <c r="T251" s="23">
        <v>1009.022</v>
      </c>
      <c r="U251" s="23">
        <v>935.86400000000003</v>
      </c>
      <c r="V251" s="23">
        <v>888.14099999999996</v>
      </c>
      <c r="W251" s="23">
        <v>851.93899999999996</v>
      </c>
      <c r="X251" s="23">
        <v>820.18399999999997</v>
      </c>
      <c r="Y251" s="23">
        <v>787.21299999999997</v>
      </c>
    </row>
    <row r="252" spans="2:25" x14ac:dyDescent="0.4">
      <c r="B252" s="31" t="s">
        <v>279</v>
      </c>
      <c r="C252" s="19">
        <v>235</v>
      </c>
      <c r="D252" s="19" t="s">
        <v>17</v>
      </c>
      <c r="E252" s="21" t="s">
        <v>19</v>
      </c>
      <c r="F252" s="21">
        <v>191</v>
      </c>
      <c r="G252" s="22" t="s">
        <v>71</v>
      </c>
      <c r="H252" s="21">
        <v>925</v>
      </c>
      <c r="I252" s="23">
        <v>2438.924</v>
      </c>
      <c r="J252" s="23">
        <v>2308.9319999999998</v>
      </c>
      <c r="K252" s="23">
        <v>2197.6750000000002</v>
      </c>
      <c r="L252" s="23">
        <v>2104.0859999999998</v>
      </c>
      <c r="M252" s="23">
        <v>2008.847</v>
      </c>
      <c r="N252" s="23">
        <v>1883.09</v>
      </c>
      <c r="O252" s="23">
        <v>1755.3979999999999</v>
      </c>
      <c r="P252" s="23">
        <v>1645.5830000000001</v>
      </c>
      <c r="Q252" s="23">
        <v>1553.2270000000001</v>
      </c>
      <c r="R252" s="23">
        <v>1460.732</v>
      </c>
      <c r="S252" s="23">
        <v>1401.9159999999999</v>
      </c>
      <c r="T252" s="23">
        <v>1322.7950000000001</v>
      </c>
      <c r="U252" s="23">
        <v>1245.559</v>
      </c>
      <c r="V252" s="23">
        <v>1179.671</v>
      </c>
      <c r="W252" s="23">
        <v>1125.8510000000001</v>
      </c>
      <c r="X252" s="23">
        <v>1079.7850000000001</v>
      </c>
      <c r="Y252" s="23">
        <v>1037.826</v>
      </c>
    </row>
    <row r="253" spans="2:25" x14ac:dyDescent="0.4">
      <c r="B253" s="31" t="s">
        <v>280</v>
      </c>
      <c r="C253" s="19">
        <v>236</v>
      </c>
      <c r="D253" s="19" t="s">
        <v>17</v>
      </c>
      <c r="E253" s="21" t="s">
        <v>19</v>
      </c>
      <c r="F253" s="21">
        <v>300</v>
      </c>
      <c r="G253" s="22" t="s">
        <v>71</v>
      </c>
      <c r="H253" s="21">
        <v>925</v>
      </c>
      <c r="I253" s="23">
        <v>6150.3620000000001</v>
      </c>
      <c r="J253" s="23">
        <v>5908.6049999999996</v>
      </c>
      <c r="K253" s="23">
        <v>5720.7030000000004</v>
      </c>
      <c r="L253" s="23">
        <v>5424.4359999999997</v>
      </c>
      <c r="M253" s="23">
        <v>5082.3580000000002</v>
      </c>
      <c r="N253" s="23">
        <v>4709.9409999999998</v>
      </c>
      <c r="O253" s="23">
        <v>4362.0590000000002</v>
      </c>
      <c r="P253" s="23">
        <v>4156.3500000000004</v>
      </c>
      <c r="Q253" s="23">
        <v>4027.279</v>
      </c>
      <c r="R253" s="23">
        <v>3893.0129999999999</v>
      </c>
      <c r="S253" s="23">
        <v>3737.6669999999999</v>
      </c>
      <c r="T253" s="23">
        <v>3533.6909999999998</v>
      </c>
      <c r="U253" s="23">
        <v>3372.4940000000001</v>
      </c>
      <c r="V253" s="23">
        <v>3262.8139999999999</v>
      </c>
      <c r="W253" s="23">
        <v>3206.4679999999998</v>
      </c>
      <c r="X253" s="23">
        <v>3174.6610000000001</v>
      </c>
      <c r="Y253" s="23">
        <v>3134.5990000000002</v>
      </c>
    </row>
    <row r="254" spans="2:25" x14ac:dyDescent="0.4">
      <c r="B254" s="31" t="s">
        <v>281</v>
      </c>
      <c r="C254" s="19">
        <v>237</v>
      </c>
      <c r="D254" s="19" t="s">
        <v>17</v>
      </c>
      <c r="E254" s="21" t="s">
        <v>19</v>
      </c>
      <c r="F254" s="21">
        <v>380</v>
      </c>
      <c r="G254" s="22" t="s">
        <v>71</v>
      </c>
      <c r="H254" s="21">
        <v>925</v>
      </c>
      <c r="I254" s="23">
        <v>35644.633000000002</v>
      </c>
      <c r="J254" s="23">
        <v>34785.491000000002</v>
      </c>
      <c r="K254" s="23">
        <v>33259.838000000003</v>
      </c>
      <c r="L254" s="23">
        <v>31404.154999999999</v>
      </c>
      <c r="M254" s="23">
        <v>29345.666000000001</v>
      </c>
      <c r="N254" s="23">
        <v>27636.289000000001</v>
      </c>
      <c r="O254" s="23">
        <v>26312.025000000001</v>
      </c>
      <c r="P254" s="23">
        <v>25219.571</v>
      </c>
      <c r="Q254" s="23">
        <v>24275.088</v>
      </c>
      <c r="R254" s="23">
        <v>23437.002</v>
      </c>
      <c r="S254" s="23">
        <v>22521.751</v>
      </c>
      <c r="T254" s="23">
        <v>21499.4</v>
      </c>
      <c r="U254" s="23">
        <v>20584.419000000002</v>
      </c>
      <c r="V254" s="23">
        <v>19975.73</v>
      </c>
      <c r="W254" s="23">
        <v>19592.647000000001</v>
      </c>
      <c r="X254" s="23">
        <v>19271.526000000002</v>
      </c>
      <c r="Y254" s="23">
        <v>18907.607</v>
      </c>
    </row>
    <row r="255" spans="2:25" x14ac:dyDescent="0.4">
      <c r="B255" s="31" t="s">
        <v>282</v>
      </c>
      <c r="C255" s="19">
        <v>238</v>
      </c>
      <c r="D255" s="19" t="s">
        <v>17</v>
      </c>
      <c r="E255" s="21" t="s">
        <v>19</v>
      </c>
      <c r="F255" s="21">
        <v>470</v>
      </c>
      <c r="G255" s="22" t="s">
        <v>71</v>
      </c>
      <c r="H255" s="21">
        <v>925</v>
      </c>
      <c r="I255" s="23">
        <v>263.35399999999998</v>
      </c>
      <c r="J255" s="23">
        <v>255.17699999999999</v>
      </c>
      <c r="K255" s="23">
        <v>249.14099999999999</v>
      </c>
      <c r="L255" s="23">
        <v>246.70699999999999</v>
      </c>
      <c r="M255" s="23">
        <v>241.47300000000001</v>
      </c>
      <c r="N255" s="23">
        <v>233.524</v>
      </c>
      <c r="O255" s="23">
        <v>223.28700000000001</v>
      </c>
      <c r="P255" s="23">
        <v>210.946</v>
      </c>
      <c r="Q255" s="23">
        <v>200.00399999999999</v>
      </c>
      <c r="R255" s="23">
        <v>193.35499999999999</v>
      </c>
      <c r="S255" s="23">
        <v>190.91800000000001</v>
      </c>
      <c r="T255" s="23">
        <v>188.86699999999999</v>
      </c>
      <c r="U255" s="23">
        <v>185.82499999999999</v>
      </c>
      <c r="V255" s="23">
        <v>181.94800000000001</v>
      </c>
      <c r="W255" s="23">
        <v>177.33099999999999</v>
      </c>
      <c r="X255" s="23">
        <v>173.31399999999999</v>
      </c>
      <c r="Y255" s="23">
        <v>170.715</v>
      </c>
    </row>
    <row r="256" spans="2:25" x14ac:dyDescent="0.4">
      <c r="B256" s="31" t="s">
        <v>283</v>
      </c>
      <c r="C256" s="19">
        <v>239</v>
      </c>
      <c r="D256" s="19" t="s">
        <v>17</v>
      </c>
      <c r="E256" s="21" t="s">
        <v>19</v>
      </c>
      <c r="F256" s="21">
        <v>499</v>
      </c>
      <c r="G256" s="22" t="s">
        <v>71</v>
      </c>
      <c r="H256" s="21">
        <v>925</v>
      </c>
      <c r="I256" s="23">
        <v>376.54</v>
      </c>
      <c r="J256" s="23">
        <v>369.036</v>
      </c>
      <c r="K256" s="23">
        <v>361.78500000000003</v>
      </c>
      <c r="L256" s="23">
        <v>357.16500000000002</v>
      </c>
      <c r="M256" s="23">
        <v>350.31799999999998</v>
      </c>
      <c r="N256" s="23">
        <v>340.76100000000002</v>
      </c>
      <c r="O256" s="23">
        <v>327.48099999999999</v>
      </c>
      <c r="P256" s="23">
        <v>316.12900000000002</v>
      </c>
      <c r="Q256" s="23">
        <v>303.78699999999998</v>
      </c>
      <c r="R256" s="23">
        <v>292.57</v>
      </c>
      <c r="S256" s="23">
        <v>282.916</v>
      </c>
      <c r="T256" s="23">
        <v>272.33600000000001</v>
      </c>
      <c r="U256" s="23">
        <v>263.04399999999998</v>
      </c>
      <c r="V256" s="23">
        <v>252.94300000000001</v>
      </c>
      <c r="W256" s="23">
        <v>243.35499999999999</v>
      </c>
      <c r="X256" s="23">
        <v>234.46199999999999</v>
      </c>
      <c r="Y256" s="23">
        <v>226.23599999999999</v>
      </c>
    </row>
    <row r="257" spans="2:25" x14ac:dyDescent="0.4">
      <c r="B257" s="31" t="s">
        <v>284</v>
      </c>
      <c r="C257" s="19">
        <v>240</v>
      </c>
      <c r="D257" s="19" t="s">
        <v>17</v>
      </c>
      <c r="E257" s="21" t="s">
        <v>19</v>
      </c>
      <c r="F257" s="21">
        <v>807</v>
      </c>
      <c r="G257" s="22" t="s">
        <v>71</v>
      </c>
      <c r="H257" s="21">
        <v>925</v>
      </c>
      <c r="I257" s="23">
        <v>1320.758</v>
      </c>
      <c r="J257" s="23">
        <v>1291.749</v>
      </c>
      <c r="K257" s="23">
        <v>1252.326</v>
      </c>
      <c r="L257" s="23">
        <v>1213.8710000000001</v>
      </c>
      <c r="M257" s="23">
        <v>1173.537</v>
      </c>
      <c r="N257" s="23">
        <v>1118.039</v>
      </c>
      <c r="O257" s="23">
        <v>1047.9659999999999</v>
      </c>
      <c r="P257" s="23">
        <v>974.73</v>
      </c>
      <c r="Q257" s="23">
        <v>907.23599999999999</v>
      </c>
      <c r="R257" s="23">
        <v>859.69500000000005</v>
      </c>
      <c r="S257" s="23">
        <v>820.51400000000001</v>
      </c>
      <c r="T257" s="23">
        <v>787.649</v>
      </c>
      <c r="U257" s="23">
        <v>747.92499999999995</v>
      </c>
      <c r="V257" s="23">
        <v>707.89700000000005</v>
      </c>
      <c r="W257" s="23">
        <v>672.56500000000005</v>
      </c>
      <c r="X257" s="23">
        <v>642.50900000000001</v>
      </c>
      <c r="Y257" s="23">
        <v>617.49800000000005</v>
      </c>
    </row>
    <row r="258" spans="2:25" x14ac:dyDescent="0.4">
      <c r="B258" s="31" t="s">
        <v>285</v>
      </c>
      <c r="C258" s="19">
        <v>241</v>
      </c>
      <c r="D258" s="19" t="s">
        <v>17</v>
      </c>
      <c r="E258" s="21" t="s">
        <v>19</v>
      </c>
      <c r="F258" s="21">
        <v>620</v>
      </c>
      <c r="G258" s="22" t="s">
        <v>71</v>
      </c>
      <c r="H258" s="21">
        <v>925</v>
      </c>
      <c r="I258" s="23">
        <v>6018.4440000000004</v>
      </c>
      <c r="J258" s="23">
        <v>5844.1719999999996</v>
      </c>
      <c r="K258" s="23">
        <v>5606.68</v>
      </c>
      <c r="L258" s="23">
        <v>5332.9830000000002</v>
      </c>
      <c r="M258" s="23">
        <v>4970.3779999999997</v>
      </c>
      <c r="N258" s="23">
        <v>4646.8270000000002</v>
      </c>
      <c r="O258" s="23">
        <v>4426.7470000000003</v>
      </c>
      <c r="P258" s="23">
        <v>4292.9139999999998</v>
      </c>
      <c r="Q258" s="23">
        <v>4174.3130000000001</v>
      </c>
      <c r="R258" s="23">
        <v>4029.0320000000002</v>
      </c>
      <c r="S258" s="23">
        <v>3871.7660000000001</v>
      </c>
      <c r="T258" s="23">
        <v>3728.3389999999999</v>
      </c>
      <c r="U258" s="23">
        <v>3624.55</v>
      </c>
      <c r="V258" s="23">
        <v>3557.2860000000001</v>
      </c>
      <c r="W258" s="23">
        <v>3500.415</v>
      </c>
      <c r="X258" s="23">
        <v>3443.2</v>
      </c>
      <c r="Y258" s="23">
        <v>3377.395</v>
      </c>
    </row>
    <row r="259" spans="2:25" x14ac:dyDescent="0.4">
      <c r="B259" s="31" t="s">
        <v>286</v>
      </c>
      <c r="C259" s="19">
        <v>242</v>
      </c>
      <c r="D259" s="19" t="s">
        <v>17</v>
      </c>
      <c r="E259" s="21">
        <v>18</v>
      </c>
      <c r="F259" s="21">
        <v>688</v>
      </c>
      <c r="G259" s="22" t="s">
        <v>71</v>
      </c>
      <c r="H259" s="21">
        <v>925</v>
      </c>
      <c r="I259" s="23">
        <v>5216.6059999999998</v>
      </c>
      <c r="J259" s="23">
        <v>5062.1289999999999</v>
      </c>
      <c r="K259" s="23">
        <v>4910.4030000000002</v>
      </c>
      <c r="L259" s="23">
        <v>4710.7250000000004</v>
      </c>
      <c r="M259" s="23">
        <v>4472.0540000000001</v>
      </c>
      <c r="N259" s="23">
        <v>4201.3869999999997</v>
      </c>
      <c r="O259" s="23">
        <v>3936.25</v>
      </c>
      <c r="P259" s="23">
        <v>3645.3780000000002</v>
      </c>
      <c r="Q259" s="23">
        <v>3390.5050000000001</v>
      </c>
      <c r="R259" s="23">
        <v>3169.94</v>
      </c>
      <c r="S259" s="23">
        <v>2956.7020000000002</v>
      </c>
      <c r="T259" s="23">
        <v>2755.518</v>
      </c>
      <c r="U259" s="23">
        <v>2587.8919999999998</v>
      </c>
      <c r="V259" s="23">
        <v>2426.2040000000002</v>
      </c>
      <c r="W259" s="23">
        <v>2282.8690000000001</v>
      </c>
      <c r="X259" s="23">
        <v>2153.6590000000001</v>
      </c>
      <c r="Y259" s="23">
        <v>2030.481</v>
      </c>
    </row>
    <row r="260" spans="2:25" x14ac:dyDescent="0.4">
      <c r="B260" s="31" t="s">
        <v>287</v>
      </c>
      <c r="C260" s="19">
        <v>243</v>
      </c>
      <c r="D260" s="19" t="s">
        <v>17</v>
      </c>
      <c r="E260" s="21" t="s">
        <v>19</v>
      </c>
      <c r="F260" s="21">
        <v>705</v>
      </c>
      <c r="G260" s="22" t="s">
        <v>71</v>
      </c>
      <c r="H260" s="21">
        <v>925</v>
      </c>
      <c r="I260" s="23">
        <v>1241.2639999999999</v>
      </c>
      <c r="J260" s="23">
        <v>1183.405</v>
      </c>
      <c r="K260" s="23">
        <v>1140.9960000000001</v>
      </c>
      <c r="L260" s="23">
        <v>1105.1479999999999</v>
      </c>
      <c r="M260" s="23">
        <v>1067.633</v>
      </c>
      <c r="N260" s="23">
        <v>1012.304</v>
      </c>
      <c r="O260" s="23">
        <v>958.86599999999999</v>
      </c>
      <c r="P260" s="23">
        <v>918.899</v>
      </c>
      <c r="Q260" s="23">
        <v>904.26</v>
      </c>
      <c r="R260" s="23">
        <v>903.28200000000004</v>
      </c>
      <c r="S260" s="23">
        <v>904.423</v>
      </c>
      <c r="T260" s="23">
        <v>889.02200000000005</v>
      </c>
      <c r="U260" s="23">
        <v>865.25400000000002</v>
      </c>
      <c r="V260" s="23">
        <v>846.46199999999999</v>
      </c>
      <c r="W260" s="23">
        <v>835.399</v>
      </c>
      <c r="X260" s="23">
        <v>832.02</v>
      </c>
      <c r="Y260" s="23">
        <v>830.55600000000004</v>
      </c>
    </row>
    <row r="261" spans="2:25" x14ac:dyDescent="0.4">
      <c r="B261" s="31" t="s">
        <v>288</v>
      </c>
      <c r="C261" s="19">
        <v>244</v>
      </c>
      <c r="D261" s="19" t="s">
        <v>17</v>
      </c>
      <c r="E261" s="21">
        <v>19</v>
      </c>
      <c r="F261" s="21">
        <v>724</v>
      </c>
      <c r="G261" s="22" t="s">
        <v>71</v>
      </c>
      <c r="H261" s="21">
        <v>925</v>
      </c>
      <c r="I261" s="23">
        <v>28443.728999999999</v>
      </c>
      <c r="J261" s="23">
        <v>27672.575000000001</v>
      </c>
      <c r="K261" s="23">
        <v>26792.957999999999</v>
      </c>
      <c r="L261" s="23">
        <v>25520.053</v>
      </c>
      <c r="M261" s="23">
        <v>23756.646000000001</v>
      </c>
      <c r="N261" s="23">
        <v>21821.356</v>
      </c>
      <c r="O261" s="23">
        <v>20481.526000000002</v>
      </c>
      <c r="P261" s="23">
        <v>19746.179</v>
      </c>
      <c r="Q261" s="23">
        <v>19261.815999999999</v>
      </c>
      <c r="R261" s="23">
        <v>18867.975999999999</v>
      </c>
      <c r="S261" s="23">
        <v>18429.016</v>
      </c>
      <c r="T261" s="23">
        <v>17635.141</v>
      </c>
      <c r="U261" s="23">
        <v>16991.992999999999</v>
      </c>
      <c r="V261" s="23">
        <v>16537.702000000001</v>
      </c>
      <c r="W261" s="23">
        <v>16213.95</v>
      </c>
      <c r="X261" s="23">
        <v>15990.222</v>
      </c>
      <c r="Y261" s="23">
        <v>15780.384</v>
      </c>
    </row>
    <row r="262" spans="2:25" x14ac:dyDescent="0.4">
      <c r="B262" s="30" t="s">
        <v>289</v>
      </c>
      <c r="C262" s="19">
        <v>245</v>
      </c>
      <c r="D262" s="19" t="s">
        <v>17</v>
      </c>
      <c r="E262" s="21" t="s">
        <v>19</v>
      </c>
      <c r="F262" s="21">
        <v>926</v>
      </c>
      <c r="G262" s="22" t="s">
        <v>69</v>
      </c>
      <c r="H262" s="21">
        <v>917</v>
      </c>
      <c r="I262" s="23">
        <v>114113.76700000001</v>
      </c>
      <c r="J262" s="23">
        <v>111999.31</v>
      </c>
      <c r="K262" s="23">
        <v>108528.647</v>
      </c>
      <c r="L262" s="23">
        <v>105391.552</v>
      </c>
      <c r="M262" s="23">
        <v>104107.99</v>
      </c>
      <c r="N262" s="23">
        <v>103392.18799999999</v>
      </c>
      <c r="O262" s="23">
        <v>101804.27099999999</v>
      </c>
      <c r="P262" s="23">
        <v>99975.79</v>
      </c>
      <c r="Q262" s="23">
        <v>98726.457999999999</v>
      </c>
      <c r="R262" s="23">
        <v>97740.494999999995</v>
      </c>
      <c r="S262" s="23">
        <v>96972.285999999993</v>
      </c>
      <c r="T262" s="23">
        <v>96381.52</v>
      </c>
      <c r="U262" s="23">
        <v>95725.384000000005</v>
      </c>
      <c r="V262" s="23">
        <v>94963.8</v>
      </c>
      <c r="W262" s="23">
        <v>94267.004000000001</v>
      </c>
      <c r="X262" s="23">
        <v>93683.548999999999</v>
      </c>
      <c r="Y262" s="23">
        <v>93211.418000000005</v>
      </c>
    </row>
    <row r="263" spans="2:25" x14ac:dyDescent="0.4">
      <c r="B263" s="31" t="s">
        <v>290</v>
      </c>
      <c r="C263" s="19">
        <v>246</v>
      </c>
      <c r="D263" s="19" t="s">
        <v>17</v>
      </c>
      <c r="E263" s="21" t="s">
        <v>19</v>
      </c>
      <c r="F263" s="21">
        <v>40</v>
      </c>
      <c r="G263" s="22" t="s">
        <v>71</v>
      </c>
      <c r="H263" s="21">
        <v>926</v>
      </c>
      <c r="I263" s="23">
        <v>5526.4210000000003</v>
      </c>
      <c r="J263" s="23">
        <v>5425.5349999999999</v>
      </c>
      <c r="K263" s="23">
        <v>5216.835</v>
      </c>
      <c r="L263" s="23">
        <v>5009.366</v>
      </c>
      <c r="M263" s="23">
        <v>4929.0330000000004</v>
      </c>
      <c r="N263" s="23">
        <v>4895.4189999999999</v>
      </c>
      <c r="O263" s="23">
        <v>4790.0619999999999</v>
      </c>
      <c r="P263" s="23">
        <v>4658.759</v>
      </c>
      <c r="Q263" s="23">
        <v>4512.62</v>
      </c>
      <c r="R263" s="23">
        <v>4440.3119999999999</v>
      </c>
      <c r="S263" s="23">
        <v>4415.2290000000003</v>
      </c>
      <c r="T263" s="23">
        <v>4420.13</v>
      </c>
      <c r="U263" s="23">
        <v>4422.924</v>
      </c>
      <c r="V263" s="23">
        <v>4394.0810000000001</v>
      </c>
      <c r="W263" s="23">
        <v>4351.9660000000003</v>
      </c>
      <c r="X263" s="23">
        <v>4317.451</v>
      </c>
      <c r="Y263" s="23">
        <v>4303.3270000000002</v>
      </c>
    </row>
    <row r="264" spans="2:25" x14ac:dyDescent="0.4">
      <c r="B264" s="31" t="s">
        <v>291</v>
      </c>
      <c r="C264" s="19">
        <v>247</v>
      </c>
      <c r="D264" s="19" t="s">
        <v>17</v>
      </c>
      <c r="E264" s="21" t="s">
        <v>19</v>
      </c>
      <c r="F264" s="21">
        <v>56</v>
      </c>
      <c r="G264" s="22" t="s">
        <v>71</v>
      </c>
      <c r="H264" s="21">
        <v>926</v>
      </c>
      <c r="I264" s="23">
        <v>6743.1689999999999</v>
      </c>
      <c r="J264" s="23">
        <v>6661.317</v>
      </c>
      <c r="K264" s="23">
        <v>6582.4369999999999</v>
      </c>
      <c r="L264" s="23">
        <v>6535.1760000000004</v>
      </c>
      <c r="M264" s="23">
        <v>6498.5450000000001</v>
      </c>
      <c r="N264" s="23">
        <v>6467.0770000000002</v>
      </c>
      <c r="O264" s="23">
        <v>6412.8310000000001</v>
      </c>
      <c r="P264" s="23">
        <v>6356.3220000000001</v>
      </c>
      <c r="Q264" s="23">
        <v>6310.3270000000002</v>
      </c>
      <c r="R264" s="23">
        <v>6324.0010000000002</v>
      </c>
      <c r="S264" s="23">
        <v>6338.4009999999998</v>
      </c>
      <c r="T264" s="23">
        <v>6307.9589999999998</v>
      </c>
      <c r="U264" s="23">
        <v>6265.33</v>
      </c>
      <c r="V264" s="23">
        <v>6240.6009999999997</v>
      </c>
      <c r="W264" s="23">
        <v>6227.4849999999997</v>
      </c>
      <c r="X264" s="23">
        <v>6230.5479999999998</v>
      </c>
      <c r="Y264" s="23">
        <v>6240.9359999999997</v>
      </c>
    </row>
    <row r="265" spans="2:25" x14ac:dyDescent="0.4">
      <c r="B265" s="31" t="s">
        <v>292</v>
      </c>
      <c r="C265" s="19">
        <v>248</v>
      </c>
      <c r="D265" s="19" t="s">
        <v>17</v>
      </c>
      <c r="E265" s="21" t="s">
        <v>19</v>
      </c>
      <c r="F265" s="21">
        <v>250</v>
      </c>
      <c r="G265" s="22" t="s">
        <v>71</v>
      </c>
      <c r="H265" s="21">
        <v>926</v>
      </c>
      <c r="I265" s="23">
        <v>36316.050999999999</v>
      </c>
      <c r="J265" s="23">
        <v>36095.769</v>
      </c>
      <c r="K265" s="23">
        <v>35830.044000000002</v>
      </c>
      <c r="L265" s="23">
        <v>35557.317000000003</v>
      </c>
      <c r="M265" s="23">
        <v>35050.498</v>
      </c>
      <c r="N265" s="23">
        <v>34887.51</v>
      </c>
      <c r="O265" s="23">
        <v>34523.048999999999</v>
      </c>
      <c r="P265" s="23">
        <v>34212.334000000003</v>
      </c>
      <c r="Q265" s="23">
        <v>34117.858999999997</v>
      </c>
      <c r="R265" s="23">
        <v>34002.76</v>
      </c>
      <c r="S265" s="23">
        <v>33696.404999999999</v>
      </c>
      <c r="T265" s="23">
        <v>33207.514000000003</v>
      </c>
      <c r="U265" s="23">
        <v>32693.356</v>
      </c>
      <c r="V265" s="23">
        <v>32405.505000000001</v>
      </c>
      <c r="W265" s="23">
        <v>32168.78</v>
      </c>
      <c r="X265" s="23">
        <v>31957.478999999999</v>
      </c>
      <c r="Y265" s="23">
        <v>31703.024000000001</v>
      </c>
    </row>
    <row r="266" spans="2:25" x14ac:dyDescent="0.4">
      <c r="B266" s="31" t="s">
        <v>293</v>
      </c>
      <c r="C266" s="19">
        <v>249</v>
      </c>
      <c r="D266" s="19" t="s">
        <v>17</v>
      </c>
      <c r="E266" s="21" t="s">
        <v>19</v>
      </c>
      <c r="F266" s="21">
        <v>276</v>
      </c>
      <c r="G266" s="22" t="s">
        <v>71</v>
      </c>
      <c r="H266" s="21">
        <v>926</v>
      </c>
      <c r="I266" s="23">
        <v>49801.828000000001</v>
      </c>
      <c r="J266" s="23">
        <v>48176.531000000003</v>
      </c>
      <c r="K266" s="23">
        <v>45599.567000000003</v>
      </c>
      <c r="L266" s="23">
        <v>43372.186000000002</v>
      </c>
      <c r="M266" s="23">
        <v>42886.523000000001</v>
      </c>
      <c r="N266" s="23">
        <v>42394.12</v>
      </c>
      <c r="O266" s="23">
        <v>41410.19</v>
      </c>
      <c r="P266" s="23">
        <v>40238.22</v>
      </c>
      <c r="Q266" s="23">
        <v>39455.94</v>
      </c>
      <c r="R266" s="23">
        <v>38768.927000000003</v>
      </c>
      <c r="S266" s="23">
        <v>38430.14</v>
      </c>
      <c r="T266" s="23">
        <v>38391.201999999997</v>
      </c>
      <c r="U266" s="23">
        <v>38305.610999999997</v>
      </c>
      <c r="V266" s="23">
        <v>37903.277000000002</v>
      </c>
      <c r="W266" s="23">
        <v>37550.021000000001</v>
      </c>
      <c r="X266" s="23">
        <v>37268.078999999998</v>
      </c>
      <c r="Y266" s="23">
        <v>37098.36</v>
      </c>
    </row>
    <row r="267" spans="2:25" x14ac:dyDescent="0.4">
      <c r="B267" s="31" t="s">
        <v>294</v>
      </c>
      <c r="C267" s="19">
        <v>250</v>
      </c>
      <c r="D267" s="19" t="s">
        <v>17</v>
      </c>
      <c r="E267" s="21" t="s">
        <v>19</v>
      </c>
      <c r="F267" s="21">
        <v>442</v>
      </c>
      <c r="G267" s="22" t="s">
        <v>71</v>
      </c>
      <c r="H267" s="21">
        <v>926</v>
      </c>
      <c r="I267" s="23">
        <v>404.08600000000001</v>
      </c>
      <c r="J267" s="23">
        <v>417.94499999999999</v>
      </c>
      <c r="K267" s="23">
        <v>422.64100000000002</v>
      </c>
      <c r="L267" s="23">
        <v>425.58499999999998</v>
      </c>
      <c r="M267" s="23">
        <v>430.68400000000003</v>
      </c>
      <c r="N267" s="23">
        <v>437.83100000000002</v>
      </c>
      <c r="O267" s="23">
        <v>441.65</v>
      </c>
      <c r="P267" s="23">
        <v>444.02699999999999</v>
      </c>
      <c r="Q267" s="23">
        <v>447.00299999999999</v>
      </c>
      <c r="R267" s="23">
        <v>452.52199999999999</v>
      </c>
      <c r="S267" s="23">
        <v>461.00299999999999</v>
      </c>
      <c r="T267" s="23">
        <v>471.33600000000001</v>
      </c>
      <c r="U267" s="23">
        <v>480.31799999999998</v>
      </c>
      <c r="V267" s="23">
        <v>488.58499999999998</v>
      </c>
      <c r="W267" s="23">
        <v>496.83499999999998</v>
      </c>
      <c r="X267" s="23">
        <v>505.94200000000001</v>
      </c>
      <c r="Y267" s="23">
        <v>515.68600000000004</v>
      </c>
    </row>
    <row r="268" spans="2:25" x14ac:dyDescent="0.4">
      <c r="B268" s="31" t="s">
        <v>295</v>
      </c>
      <c r="C268" s="19">
        <v>251</v>
      </c>
      <c r="D268" s="19" t="s">
        <v>17</v>
      </c>
      <c r="E268" s="21" t="s">
        <v>19</v>
      </c>
      <c r="F268" s="21">
        <v>528</v>
      </c>
      <c r="G268" s="22" t="s">
        <v>71</v>
      </c>
      <c r="H268" s="21">
        <v>926</v>
      </c>
      <c r="I268" s="23">
        <v>9995.4760000000006</v>
      </c>
      <c r="J268" s="23">
        <v>9889.1309999999994</v>
      </c>
      <c r="K268" s="23">
        <v>9625.0669999999991</v>
      </c>
      <c r="L268" s="23">
        <v>9321.6149999999998</v>
      </c>
      <c r="M268" s="23">
        <v>9120.3819999999996</v>
      </c>
      <c r="N268" s="23">
        <v>9073.9629999999997</v>
      </c>
      <c r="O268" s="23">
        <v>9010.4130000000005</v>
      </c>
      <c r="P268" s="23">
        <v>8871.4650000000001</v>
      </c>
      <c r="Q268" s="23">
        <v>8695.4220000000005</v>
      </c>
      <c r="R268" s="23">
        <v>8528.7330000000002</v>
      </c>
      <c r="S268" s="23">
        <v>8335.8080000000009</v>
      </c>
      <c r="T268" s="23">
        <v>8208.1820000000007</v>
      </c>
      <c r="U268" s="23">
        <v>8122.4369999999999</v>
      </c>
      <c r="V268" s="23">
        <v>8060.35</v>
      </c>
      <c r="W268" s="23">
        <v>7966.6379999999999</v>
      </c>
      <c r="X268" s="23">
        <v>7855.0410000000002</v>
      </c>
      <c r="Y268" s="23">
        <v>7741.3890000000001</v>
      </c>
    </row>
    <row r="269" spans="2:25" x14ac:dyDescent="0.4">
      <c r="B269" s="31" t="s">
        <v>296</v>
      </c>
      <c r="C269" s="19">
        <v>252</v>
      </c>
      <c r="D269" s="19" t="s">
        <v>17</v>
      </c>
      <c r="E269" s="21" t="s">
        <v>19</v>
      </c>
      <c r="F269" s="21">
        <v>756</v>
      </c>
      <c r="G269" s="22" t="s">
        <v>71</v>
      </c>
      <c r="H269" s="21">
        <v>926</v>
      </c>
      <c r="I269" s="23">
        <v>5281.9859999999999</v>
      </c>
      <c r="J269" s="23">
        <v>5288.91</v>
      </c>
      <c r="K269" s="23">
        <v>5208.8429999999998</v>
      </c>
      <c r="L269" s="23">
        <v>5128.2179999999998</v>
      </c>
      <c r="M269" s="23">
        <v>5149.4359999999997</v>
      </c>
      <c r="N269" s="23">
        <v>5192.0209999999997</v>
      </c>
      <c r="O269" s="23">
        <v>5170.2659999999996</v>
      </c>
      <c r="P269" s="23">
        <v>5147.4260000000004</v>
      </c>
      <c r="Q269" s="23">
        <v>5138.884</v>
      </c>
      <c r="R269" s="23">
        <v>5174.0159999999996</v>
      </c>
      <c r="S269" s="23">
        <v>5244.9809999999998</v>
      </c>
      <c r="T269" s="23">
        <v>5323.5159999999996</v>
      </c>
      <c r="U269" s="23">
        <v>5382.0060000000003</v>
      </c>
      <c r="V269" s="23">
        <v>5417.0640000000003</v>
      </c>
      <c r="W269" s="23">
        <v>5449.9570000000003</v>
      </c>
      <c r="X269" s="23">
        <v>5492.8230000000003</v>
      </c>
      <c r="Y269" s="23">
        <v>5551.6779999999999</v>
      </c>
    </row>
    <row r="270" spans="2:25" x14ac:dyDescent="0.4">
      <c r="B270" s="28" t="s">
        <v>60</v>
      </c>
      <c r="C270" s="19">
        <v>253</v>
      </c>
      <c r="D270" s="19" t="s">
        <v>17</v>
      </c>
      <c r="E270" s="21" t="s">
        <v>19</v>
      </c>
      <c r="F270" s="21">
        <v>918</v>
      </c>
      <c r="G270" s="22" t="s">
        <v>252</v>
      </c>
      <c r="H270" s="21">
        <v>1829</v>
      </c>
      <c r="I270" s="23">
        <v>216942.29199999999</v>
      </c>
      <c r="J270" s="23">
        <v>218277.50169999999</v>
      </c>
      <c r="K270" s="23">
        <v>220374.4798</v>
      </c>
      <c r="L270" s="23">
        <v>223776.217</v>
      </c>
      <c r="M270" s="23">
        <v>227778.2047</v>
      </c>
      <c r="N270" s="23">
        <v>232168.3302</v>
      </c>
      <c r="O270" s="23">
        <v>235451.20680000001</v>
      </c>
      <c r="P270" s="23">
        <v>237164.68580000001</v>
      </c>
      <c r="Q270" s="23">
        <v>237505.30929999999</v>
      </c>
      <c r="R270" s="23">
        <v>238642.3229</v>
      </c>
      <c r="S270" s="23">
        <v>240015.1844</v>
      </c>
      <c r="T270" s="23">
        <v>241116.87549999999</v>
      </c>
      <c r="U270" s="23">
        <v>243267.8407</v>
      </c>
      <c r="V270" s="23">
        <v>245658.43609999999</v>
      </c>
      <c r="W270" s="23">
        <v>247616.0043</v>
      </c>
      <c r="X270" s="23">
        <v>249177.23310000001</v>
      </c>
      <c r="Y270" s="23">
        <v>250815.1972</v>
      </c>
    </row>
    <row r="271" spans="2:25" x14ac:dyDescent="0.4">
      <c r="B271" s="29" t="s">
        <v>297</v>
      </c>
      <c r="C271" s="19">
        <v>254</v>
      </c>
      <c r="D271" s="19" t="s">
        <v>17</v>
      </c>
      <c r="E271" s="21" t="s">
        <v>19</v>
      </c>
      <c r="F271" s="21">
        <v>124</v>
      </c>
      <c r="G271" s="22" t="s">
        <v>71</v>
      </c>
      <c r="H271" s="21">
        <v>918</v>
      </c>
      <c r="I271" s="23">
        <v>22966.941999999999</v>
      </c>
      <c r="J271" s="23">
        <v>23105.708999999999</v>
      </c>
      <c r="K271" s="23">
        <v>23278.486000000001</v>
      </c>
      <c r="L271" s="23">
        <v>23864.164000000001</v>
      </c>
      <c r="M271" s="23">
        <v>24530.852999999999</v>
      </c>
      <c r="N271" s="23">
        <v>25100.594000000001</v>
      </c>
      <c r="O271" s="23">
        <v>25445.732</v>
      </c>
      <c r="P271" s="23">
        <v>25732.117999999999</v>
      </c>
      <c r="Q271" s="23">
        <v>25809.065999999999</v>
      </c>
      <c r="R271" s="23">
        <v>26093.623</v>
      </c>
      <c r="S271" s="23">
        <v>26577.86</v>
      </c>
      <c r="T271" s="23">
        <v>26979.690999999999</v>
      </c>
      <c r="U271" s="23">
        <v>27396.404999999999</v>
      </c>
      <c r="V271" s="23">
        <v>27810.74</v>
      </c>
      <c r="W271" s="23">
        <v>28259.844000000001</v>
      </c>
      <c r="X271" s="23">
        <v>28750.786</v>
      </c>
      <c r="Y271" s="23">
        <v>29288.028999999999</v>
      </c>
    </row>
    <row r="272" spans="2:25" x14ac:dyDescent="0.4">
      <c r="B272" s="29" t="s">
        <v>298</v>
      </c>
      <c r="C272" s="19">
        <v>255</v>
      </c>
      <c r="D272" s="19" t="s">
        <v>17</v>
      </c>
      <c r="E272" s="21" t="s">
        <v>19</v>
      </c>
      <c r="F272" s="21">
        <v>840</v>
      </c>
      <c r="G272" s="22" t="s">
        <v>71</v>
      </c>
      <c r="H272" s="21">
        <v>918</v>
      </c>
      <c r="I272" s="23">
        <v>193899.962</v>
      </c>
      <c r="J272" s="23">
        <v>195099.50099999999</v>
      </c>
      <c r="K272" s="23">
        <v>197026.31299999999</v>
      </c>
      <c r="L272" s="23">
        <v>199840.62700000001</v>
      </c>
      <c r="M272" s="23">
        <v>203179.79199999999</v>
      </c>
      <c r="N272" s="23">
        <v>207027.321</v>
      </c>
      <c r="O272" s="23">
        <v>210048.84099999999</v>
      </c>
      <c r="P272" s="23">
        <v>211590.91399999999</v>
      </c>
      <c r="Q272" s="23">
        <v>211935.78200000001</v>
      </c>
      <c r="R272" s="23">
        <v>212885.777</v>
      </c>
      <c r="S272" s="23">
        <v>213898.723</v>
      </c>
      <c r="T272" s="23">
        <v>214703.89799999999</v>
      </c>
      <c r="U272" s="23">
        <v>216588.21799999999</v>
      </c>
      <c r="V272" s="23">
        <v>218855.00700000001</v>
      </c>
      <c r="W272" s="23">
        <v>220543.245</v>
      </c>
      <c r="X272" s="23">
        <v>221769.40400000001</v>
      </c>
      <c r="Y272" s="23">
        <v>222962.326</v>
      </c>
    </row>
  </sheetData>
  <mergeCells count="2">
    <mergeCell ref="F16:F17"/>
    <mergeCell ref="H16:H17"/>
  </mergeCells>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6BA55-4404-41B8-9D21-7FC052F1F845}">
  <dimension ref="B1:Y272"/>
  <sheetViews>
    <sheetView topLeftCell="A268" workbookViewId="0">
      <selection activeCell="G17" sqref="G17"/>
    </sheetView>
  </sheetViews>
  <sheetFormatPr defaultColWidth="9" defaultRowHeight="18.75" x14ac:dyDescent="0.4"/>
  <cols>
    <col min="1" max="1" width="9" style="4"/>
    <col min="2" max="2" width="44.625" style="4" customWidth="1"/>
    <col min="3" max="3" width="5.625" style="4" customWidth="1"/>
    <col min="4" max="4" width="9.75" style="4" customWidth="1"/>
    <col min="5" max="5" width="5" style="4" bestFit="1" customWidth="1"/>
    <col min="6" max="6" width="7.375" style="4" customWidth="1"/>
    <col min="7" max="7" width="14.875" style="4" customWidth="1"/>
    <col min="8" max="8" width="7.375" style="4" customWidth="1"/>
    <col min="9" max="25" width="10.375" style="4" customWidth="1"/>
    <col min="26" max="257" width="9" style="4"/>
    <col min="258" max="258" width="4.75" style="4" bestFit="1" customWidth="1"/>
    <col min="259" max="259" width="9" style="4" bestFit="1"/>
    <col min="260" max="260" width="46.375" style="4" customWidth="1"/>
    <col min="261" max="261" width="5" style="4" bestFit="1" customWidth="1"/>
    <col min="262" max="262" width="7.375" style="4" customWidth="1"/>
    <col min="263" max="263" width="14.875" style="4" customWidth="1"/>
    <col min="264" max="264" width="7.375" style="4" customWidth="1"/>
    <col min="265" max="281" width="10.375" style="4" customWidth="1"/>
    <col min="282" max="513" width="9" style="4"/>
    <col min="514" max="514" width="4.75" style="4" bestFit="1" customWidth="1"/>
    <col min="515" max="515" width="9" style="4" bestFit="1"/>
    <col min="516" max="516" width="46.375" style="4" customWidth="1"/>
    <col min="517" max="517" width="5" style="4" bestFit="1" customWidth="1"/>
    <col min="518" max="518" width="7.375" style="4" customWidth="1"/>
    <col min="519" max="519" width="14.875" style="4" customWidth="1"/>
    <col min="520" max="520" width="7.375" style="4" customWidth="1"/>
    <col min="521" max="537" width="10.375" style="4" customWidth="1"/>
    <col min="538" max="769" width="9" style="4"/>
    <col min="770" max="770" width="4.75" style="4" bestFit="1" customWidth="1"/>
    <col min="771" max="771" width="9" style="4" bestFit="1"/>
    <col min="772" max="772" width="46.375" style="4" customWidth="1"/>
    <col min="773" max="773" width="5" style="4" bestFit="1" customWidth="1"/>
    <col min="774" max="774" width="7.375" style="4" customWidth="1"/>
    <col min="775" max="775" width="14.875" style="4" customWidth="1"/>
    <col min="776" max="776" width="7.375" style="4" customWidth="1"/>
    <col min="777" max="793" width="10.375" style="4" customWidth="1"/>
    <col min="794" max="1025" width="9" style="4"/>
    <col min="1026" max="1026" width="4.75" style="4" bestFit="1" customWidth="1"/>
    <col min="1027" max="1027" width="9" style="4" bestFit="1"/>
    <col min="1028" max="1028" width="46.375" style="4" customWidth="1"/>
    <col min="1029" max="1029" width="5" style="4" bestFit="1" customWidth="1"/>
    <col min="1030" max="1030" width="7.375" style="4" customWidth="1"/>
    <col min="1031" max="1031" width="14.875" style="4" customWidth="1"/>
    <col min="1032" max="1032" width="7.375" style="4" customWidth="1"/>
    <col min="1033" max="1049" width="10.375" style="4" customWidth="1"/>
    <col min="1050" max="1281" width="9" style="4"/>
    <col min="1282" max="1282" width="4.75" style="4" bestFit="1" customWidth="1"/>
    <col min="1283" max="1283" width="9" style="4" bestFit="1"/>
    <col min="1284" max="1284" width="46.375" style="4" customWidth="1"/>
    <col min="1285" max="1285" width="5" style="4" bestFit="1" customWidth="1"/>
    <col min="1286" max="1286" width="7.375" style="4" customWidth="1"/>
    <col min="1287" max="1287" width="14.875" style="4" customWidth="1"/>
    <col min="1288" max="1288" width="7.375" style="4" customWidth="1"/>
    <col min="1289" max="1305" width="10.375" style="4" customWidth="1"/>
    <col min="1306" max="1537" width="9" style="4"/>
    <col min="1538" max="1538" width="4.75" style="4" bestFit="1" customWidth="1"/>
    <col min="1539" max="1539" width="9" style="4" bestFit="1"/>
    <col min="1540" max="1540" width="46.375" style="4" customWidth="1"/>
    <col min="1541" max="1541" width="5" style="4" bestFit="1" customWidth="1"/>
    <col min="1542" max="1542" width="7.375" style="4" customWidth="1"/>
    <col min="1543" max="1543" width="14.875" style="4" customWidth="1"/>
    <col min="1544" max="1544" width="7.375" style="4" customWidth="1"/>
    <col min="1545" max="1561" width="10.375" style="4" customWidth="1"/>
    <col min="1562" max="1793" width="9" style="4"/>
    <col min="1794" max="1794" width="4.75" style="4" bestFit="1" customWidth="1"/>
    <col min="1795" max="1795" width="9" style="4" bestFit="1"/>
    <col min="1796" max="1796" width="46.375" style="4" customWidth="1"/>
    <col min="1797" max="1797" width="5" style="4" bestFit="1" customWidth="1"/>
    <col min="1798" max="1798" width="7.375" style="4" customWidth="1"/>
    <col min="1799" max="1799" width="14.875" style="4" customWidth="1"/>
    <col min="1800" max="1800" width="7.375" style="4" customWidth="1"/>
    <col min="1801" max="1817" width="10.375" style="4" customWidth="1"/>
    <col min="1818" max="2049" width="9" style="4"/>
    <col min="2050" max="2050" width="4.75" style="4" bestFit="1" customWidth="1"/>
    <col min="2051" max="2051" width="9" style="4" bestFit="1"/>
    <col min="2052" max="2052" width="46.375" style="4" customWidth="1"/>
    <col min="2053" max="2053" width="5" style="4" bestFit="1" customWidth="1"/>
    <col min="2054" max="2054" width="7.375" style="4" customWidth="1"/>
    <col min="2055" max="2055" width="14.875" style="4" customWidth="1"/>
    <col min="2056" max="2056" width="7.375" style="4" customWidth="1"/>
    <col min="2057" max="2073" width="10.375" style="4" customWidth="1"/>
    <col min="2074" max="2305" width="9" style="4"/>
    <col min="2306" max="2306" width="4.75" style="4" bestFit="1" customWidth="1"/>
    <col min="2307" max="2307" width="9" style="4" bestFit="1"/>
    <col min="2308" max="2308" width="46.375" style="4" customWidth="1"/>
    <col min="2309" max="2309" width="5" style="4" bestFit="1" customWidth="1"/>
    <col min="2310" max="2310" width="7.375" style="4" customWidth="1"/>
    <col min="2311" max="2311" width="14.875" style="4" customWidth="1"/>
    <col min="2312" max="2312" width="7.375" style="4" customWidth="1"/>
    <col min="2313" max="2329" width="10.375" style="4" customWidth="1"/>
    <col min="2330" max="2561" width="9" style="4"/>
    <col min="2562" max="2562" width="4.75" style="4" bestFit="1" customWidth="1"/>
    <col min="2563" max="2563" width="9" style="4" bestFit="1"/>
    <col min="2564" max="2564" width="46.375" style="4" customWidth="1"/>
    <col min="2565" max="2565" width="5" style="4" bestFit="1" customWidth="1"/>
    <col min="2566" max="2566" width="7.375" style="4" customWidth="1"/>
    <col min="2567" max="2567" width="14.875" style="4" customWidth="1"/>
    <col min="2568" max="2568" width="7.375" style="4" customWidth="1"/>
    <col min="2569" max="2585" width="10.375" style="4" customWidth="1"/>
    <col min="2586" max="2817" width="9" style="4"/>
    <col min="2818" max="2818" width="4.75" style="4" bestFit="1" customWidth="1"/>
    <col min="2819" max="2819" width="9" style="4" bestFit="1"/>
    <col min="2820" max="2820" width="46.375" style="4" customWidth="1"/>
    <col min="2821" max="2821" width="5" style="4" bestFit="1" customWidth="1"/>
    <col min="2822" max="2822" width="7.375" style="4" customWidth="1"/>
    <col min="2823" max="2823" width="14.875" style="4" customWidth="1"/>
    <col min="2824" max="2824" width="7.375" style="4" customWidth="1"/>
    <col min="2825" max="2841" width="10.375" style="4" customWidth="1"/>
    <col min="2842" max="3073" width="9" style="4"/>
    <col min="3074" max="3074" width="4.75" style="4" bestFit="1" customWidth="1"/>
    <col min="3075" max="3075" width="9" style="4" bestFit="1"/>
    <col min="3076" max="3076" width="46.375" style="4" customWidth="1"/>
    <col min="3077" max="3077" width="5" style="4" bestFit="1" customWidth="1"/>
    <col min="3078" max="3078" width="7.375" style="4" customWidth="1"/>
    <col min="3079" max="3079" width="14.875" style="4" customWidth="1"/>
    <col min="3080" max="3080" width="7.375" style="4" customWidth="1"/>
    <col min="3081" max="3097" width="10.375" style="4" customWidth="1"/>
    <col min="3098" max="3329" width="9" style="4"/>
    <col min="3330" max="3330" width="4.75" style="4" bestFit="1" customWidth="1"/>
    <col min="3331" max="3331" width="9" style="4" bestFit="1"/>
    <col min="3332" max="3332" width="46.375" style="4" customWidth="1"/>
    <col min="3333" max="3333" width="5" style="4" bestFit="1" customWidth="1"/>
    <col min="3334" max="3334" width="7.375" style="4" customWidth="1"/>
    <col min="3335" max="3335" width="14.875" style="4" customWidth="1"/>
    <col min="3336" max="3336" width="7.375" style="4" customWidth="1"/>
    <col min="3337" max="3353" width="10.375" style="4" customWidth="1"/>
    <col min="3354" max="3585" width="9" style="4"/>
    <col min="3586" max="3586" width="4.75" style="4" bestFit="1" customWidth="1"/>
    <col min="3587" max="3587" width="9" style="4" bestFit="1"/>
    <col min="3588" max="3588" width="46.375" style="4" customWidth="1"/>
    <col min="3589" max="3589" width="5" style="4" bestFit="1" customWidth="1"/>
    <col min="3590" max="3590" width="7.375" style="4" customWidth="1"/>
    <col min="3591" max="3591" width="14.875" style="4" customWidth="1"/>
    <col min="3592" max="3592" width="7.375" style="4" customWidth="1"/>
    <col min="3593" max="3609" width="10.375" style="4" customWidth="1"/>
    <col min="3610" max="3841" width="9" style="4"/>
    <col min="3842" max="3842" width="4.75" style="4" bestFit="1" customWidth="1"/>
    <col min="3843" max="3843" width="9" style="4" bestFit="1"/>
    <col min="3844" max="3844" width="46.375" style="4" customWidth="1"/>
    <col min="3845" max="3845" width="5" style="4" bestFit="1" customWidth="1"/>
    <col min="3846" max="3846" width="7.375" style="4" customWidth="1"/>
    <col min="3847" max="3847" width="14.875" style="4" customWidth="1"/>
    <col min="3848" max="3848" width="7.375" style="4" customWidth="1"/>
    <col min="3849" max="3865" width="10.375" style="4" customWidth="1"/>
    <col min="3866" max="4097" width="9" style="4"/>
    <col min="4098" max="4098" width="4.75" style="4" bestFit="1" customWidth="1"/>
    <col min="4099" max="4099" width="9" style="4" bestFit="1"/>
    <col min="4100" max="4100" width="46.375" style="4" customWidth="1"/>
    <col min="4101" max="4101" width="5" style="4" bestFit="1" customWidth="1"/>
    <col min="4102" max="4102" width="7.375" style="4" customWidth="1"/>
    <col min="4103" max="4103" width="14.875" style="4" customWidth="1"/>
    <col min="4104" max="4104" width="7.375" style="4" customWidth="1"/>
    <col min="4105" max="4121" width="10.375" style="4" customWidth="1"/>
    <col min="4122" max="4353" width="9" style="4"/>
    <col min="4354" max="4354" width="4.75" style="4" bestFit="1" customWidth="1"/>
    <col min="4355" max="4355" width="9" style="4" bestFit="1"/>
    <col min="4356" max="4356" width="46.375" style="4" customWidth="1"/>
    <col min="4357" max="4357" width="5" style="4" bestFit="1" customWidth="1"/>
    <col min="4358" max="4358" width="7.375" style="4" customWidth="1"/>
    <col min="4359" max="4359" width="14.875" style="4" customWidth="1"/>
    <col min="4360" max="4360" width="7.375" style="4" customWidth="1"/>
    <col min="4361" max="4377" width="10.375" style="4" customWidth="1"/>
    <col min="4378" max="4609" width="9" style="4"/>
    <col min="4610" max="4610" width="4.75" style="4" bestFit="1" customWidth="1"/>
    <col min="4611" max="4611" width="9" style="4" bestFit="1"/>
    <col min="4612" max="4612" width="46.375" style="4" customWidth="1"/>
    <col min="4613" max="4613" width="5" style="4" bestFit="1" customWidth="1"/>
    <col min="4614" max="4614" width="7.375" style="4" customWidth="1"/>
    <col min="4615" max="4615" width="14.875" style="4" customWidth="1"/>
    <col min="4616" max="4616" width="7.375" style="4" customWidth="1"/>
    <col min="4617" max="4633" width="10.375" style="4" customWidth="1"/>
    <col min="4634" max="4865" width="9" style="4"/>
    <col min="4866" max="4866" width="4.75" style="4" bestFit="1" customWidth="1"/>
    <col min="4867" max="4867" width="9" style="4" bestFit="1"/>
    <col min="4868" max="4868" width="46.375" style="4" customWidth="1"/>
    <col min="4869" max="4869" width="5" style="4" bestFit="1" customWidth="1"/>
    <col min="4870" max="4870" width="7.375" style="4" customWidth="1"/>
    <col min="4871" max="4871" width="14.875" style="4" customWidth="1"/>
    <col min="4872" max="4872" width="7.375" style="4" customWidth="1"/>
    <col min="4873" max="4889" width="10.375" style="4" customWidth="1"/>
    <col min="4890" max="5121" width="9" style="4"/>
    <col min="5122" max="5122" width="4.75" style="4" bestFit="1" customWidth="1"/>
    <col min="5123" max="5123" width="9" style="4" bestFit="1"/>
    <col min="5124" max="5124" width="46.375" style="4" customWidth="1"/>
    <col min="5125" max="5125" width="5" style="4" bestFit="1" customWidth="1"/>
    <col min="5126" max="5126" width="7.375" style="4" customWidth="1"/>
    <col min="5127" max="5127" width="14.875" style="4" customWidth="1"/>
    <col min="5128" max="5128" width="7.375" style="4" customWidth="1"/>
    <col min="5129" max="5145" width="10.375" style="4" customWidth="1"/>
    <col min="5146" max="5377" width="9" style="4"/>
    <col min="5378" max="5378" width="4.75" style="4" bestFit="1" customWidth="1"/>
    <col min="5379" max="5379" width="9" style="4" bestFit="1"/>
    <col min="5380" max="5380" width="46.375" style="4" customWidth="1"/>
    <col min="5381" max="5381" width="5" style="4" bestFit="1" customWidth="1"/>
    <col min="5382" max="5382" width="7.375" style="4" customWidth="1"/>
    <col min="5383" max="5383" width="14.875" style="4" customWidth="1"/>
    <col min="5384" max="5384" width="7.375" style="4" customWidth="1"/>
    <col min="5385" max="5401" width="10.375" style="4" customWidth="1"/>
    <col min="5402" max="5633" width="9" style="4"/>
    <col min="5634" max="5634" width="4.75" style="4" bestFit="1" customWidth="1"/>
    <col min="5635" max="5635" width="9" style="4" bestFit="1"/>
    <col min="5636" max="5636" width="46.375" style="4" customWidth="1"/>
    <col min="5637" max="5637" width="5" style="4" bestFit="1" customWidth="1"/>
    <col min="5638" max="5638" width="7.375" style="4" customWidth="1"/>
    <col min="5639" max="5639" width="14.875" style="4" customWidth="1"/>
    <col min="5640" max="5640" width="7.375" style="4" customWidth="1"/>
    <col min="5641" max="5657" width="10.375" style="4" customWidth="1"/>
    <col min="5658" max="5889" width="9" style="4"/>
    <col min="5890" max="5890" width="4.75" style="4" bestFit="1" customWidth="1"/>
    <col min="5891" max="5891" width="9" style="4" bestFit="1"/>
    <col min="5892" max="5892" width="46.375" style="4" customWidth="1"/>
    <col min="5893" max="5893" width="5" style="4" bestFit="1" customWidth="1"/>
    <col min="5894" max="5894" width="7.375" style="4" customWidth="1"/>
    <col min="5895" max="5895" width="14.875" style="4" customWidth="1"/>
    <col min="5896" max="5896" width="7.375" style="4" customWidth="1"/>
    <col min="5897" max="5913" width="10.375" style="4" customWidth="1"/>
    <col min="5914" max="6145" width="9" style="4"/>
    <col min="6146" max="6146" width="4.75" style="4" bestFit="1" customWidth="1"/>
    <col min="6147" max="6147" width="9" style="4" bestFit="1"/>
    <col min="6148" max="6148" width="46.375" style="4" customWidth="1"/>
    <col min="6149" max="6149" width="5" style="4" bestFit="1" customWidth="1"/>
    <col min="6150" max="6150" width="7.375" style="4" customWidth="1"/>
    <col min="6151" max="6151" width="14.875" style="4" customWidth="1"/>
    <col min="6152" max="6152" width="7.375" style="4" customWidth="1"/>
    <col min="6153" max="6169" width="10.375" style="4" customWidth="1"/>
    <col min="6170" max="6401" width="9" style="4"/>
    <col min="6402" max="6402" width="4.75" style="4" bestFit="1" customWidth="1"/>
    <col min="6403" max="6403" width="9" style="4" bestFit="1"/>
    <col min="6404" max="6404" width="46.375" style="4" customWidth="1"/>
    <col min="6405" max="6405" width="5" style="4" bestFit="1" customWidth="1"/>
    <col min="6406" max="6406" width="7.375" style="4" customWidth="1"/>
    <col min="6407" max="6407" width="14.875" style="4" customWidth="1"/>
    <col min="6408" max="6408" width="7.375" style="4" customWidth="1"/>
    <col min="6409" max="6425" width="10.375" style="4" customWidth="1"/>
    <col min="6426" max="6657" width="9" style="4"/>
    <col min="6658" max="6658" width="4.75" style="4" bestFit="1" customWidth="1"/>
    <col min="6659" max="6659" width="9" style="4" bestFit="1"/>
    <col min="6660" max="6660" width="46.375" style="4" customWidth="1"/>
    <col min="6661" max="6661" width="5" style="4" bestFit="1" customWidth="1"/>
    <col min="6662" max="6662" width="7.375" style="4" customWidth="1"/>
    <col min="6663" max="6663" width="14.875" style="4" customWidth="1"/>
    <col min="6664" max="6664" width="7.375" style="4" customWidth="1"/>
    <col min="6665" max="6681" width="10.375" style="4" customWidth="1"/>
    <col min="6682" max="6913" width="9" style="4"/>
    <col min="6914" max="6914" width="4.75" style="4" bestFit="1" customWidth="1"/>
    <col min="6915" max="6915" width="9" style="4" bestFit="1"/>
    <col min="6916" max="6916" width="46.375" style="4" customWidth="1"/>
    <col min="6917" max="6917" width="5" style="4" bestFit="1" customWidth="1"/>
    <col min="6918" max="6918" width="7.375" style="4" customWidth="1"/>
    <col min="6919" max="6919" width="14.875" style="4" customWidth="1"/>
    <col min="6920" max="6920" width="7.375" style="4" customWidth="1"/>
    <col min="6921" max="6937" width="10.375" style="4" customWidth="1"/>
    <col min="6938" max="7169" width="9" style="4"/>
    <col min="7170" max="7170" width="4.75" style="4" bestFit="1" customWidth="1"/>
    <col min="7171" max="7171" width="9" style="4" bestFit="1"/>
    <col min="7172" max="7172" width="46.375" style="4" customWidth="1"/>
    <col min="7173" max="7173" width="5" style="4" bestFit="1" customWidth="1"/>
    <col min="7174" max="7174" width="7.375" style="4" customWidth="1"/>
    <col min="7175" max="7175" width="14.875" style="4" customWidth="1"/>
    <col min="7176" max="7176" width="7.375" style="4" customWidth="1"/>
    <col min="7177" max="7193" width="10.375" style="4" customWidth="1"/>
    <col min="7194" max="7425" width="9" style="4"/>
    <col min="7426" max="7426" width="4.75" style="4" bestFit="1" customWidth="1"/>
    <col min="7427" max="7427" width="9" style="4" bestFit="1"/>
    <col min="7428" max="7428" width="46.375" style="4" customWidth="1"/>
    <col min="7429" max="7429" width="5" style="4" bestFit="1" customWidth="1"/>
    <col min="7430" max="7430" width="7.375" style="4" customWidth="1"/>
    <col min="7431" max="7431" width="14.875" style="4" customWidth="1"/>
    <col min="7432" max="7432" width="7.375" style="4" customWidth="1"/>
    <col min="7433" max="7449" width="10.375" style="4" customWidth="1"/>
    <col min="7450" max="7681" width="9" style="4"/>
    <col min="7682" max="7682" width="4.75" style="4" bestFit="1" customWidth="1"/>
    <col min="7683" max="7683" width="9" style="4" bestFit="1"/>
    <col min="7684" max="7684" width="46.375" style="4" customWidth="1"/>
    <col min="7685" max="7685" width="5" style="4" bestFit="1" customWidth="1"/>
    <col min="7686" max="7686" width="7.375" style="4" customWidth="1"/>
    <col min="7687" max="7687" width="14.875" style="4" customWidth="1"/>
    <col min="7688" max="7688" width="7.375" style="4" customWidth="1"/>
    <col min="7689" max="7705" width="10.375" style="4" customWidth="1"/>
    <col min="7706" max="7937" width="9" style="4"/>
    <col min="7938" max="7938" width="4.75" style="4" bestFit="1" customWidth="1"/>
    <col min="7939" max="7939" width="9" style="4" bestFit="1"/>
    <col min="7940" max="7940" width="46.375" style="4" customWidth="1"/>
    <col min="7941" max="7941" width="5" style="4" bestFit="1" customWidth="1"/>
    <col min="7942" max="7942" width="7.375" style="4" customWidth="1"/>
    <col min="7943" max="7943" width="14.875" style="4" customWidth="1"/>
    <col min="7944" max="7944" width="7.375" style="4" customWidth="1"/>
    <col min="7945" max="7961" width="10.375" style="4" customWidth="1"/>
    <col min="7962" max="8193" width="9" style="4"/>
    <col min="8194" max="8194" width="4.75" style="4" bestFit="1" customWidth="1"/>
    <col min="8195" max="8195" width="9" style="4" bestFit="1"/>
    <col min="8196" max="8196" width="46.375" style="4" customWidth="1"/>
    <col min="8197" max="8197" width="5" style="4" bestFit="1" customWidth="1"/>
    <col min="8198" max="8198" width="7.375" style="4" customWidth="1"/>
    <col min="8199" max="8199" width="14.875" style="4" customWidth="1"/>
    <col min="8200" max="8200" width="7.375" style="4" customWidth="1"/>
    <col min="8201" max="8217" width="10.375" style="4" customWidth="1"/>
    <col min="8218" max="8449" width="9" style="4"/>
    <col min="8450" max="8450" width="4.75" style="4" bestFit="1" customWidth="1"/>
    <col min="8451" max="8451" width="9" style="4" bestFit="1"/>
    <col min="8452" max="8452" width="46.375" style="4" customWidth="1"/>
    <col min="8453" max="8453" width="5" style="4" bestFit="1" customWidth="1"/>
    <col min="8454" max="8454" width="7.375" style="4" customWidth="1"/>
    <col min="8455" max="8455" width="14.875" style="4" customWidth="1"/>
    <col min="8456" max="8456" width="7.375" style="4" customWidth="1"/>
    <col min="8457" max="8473" width="10.375" style="4" customWidth="1"/>
    <col min="8474" max="8705" width="9" style="4"/>
    <col min="8706" max="8706" width="4.75" style="4" bestFit="1" customWidth="1"/>
    <col min="8707" max="8707" width="9" style="4" bestFit="1"/>
    <col min="8708" max="8708" width="46.375" style="4" customWidth="1"/>
    <col min="8709" max="8709" width="5" style="4" bestFit="1" customWidth="1"/>
    <col min="8710" max="8710" width="7.375" style="4" customWidth="1"/>
    <col min="8711" max="8711" width="14.875" style="4" customWidth="1"/>
    <col min="8712" max="8712" width="7.375" style="4" customWidth="1"/>
    <col min="8713" max="8729" width="10.375" style="4" customWidth="1"/>
    <col min="8730" max="8961" width="9" style="4"/>
    <col min="8962" max="8962" width="4.75" style="4" bestFit="1" customWidth="1"/>
    <col min="8963" max="8963" width="9" style="4" bestFit="1"/>
    <col min="8964" max="8964" width="46.375" style="4" customWidth="1"/>
    <col min="8965" max="8965" width="5" style="4" bestFit="1" customWidth="1"/>
    <col min="8966" max="8966" width="7.375" style="4" customWidth="1"/>
    <col min="8967" max="8967" width="14.875" style="4" customWidth="1"/>
    <col min="8968" max="8968" width="7.375" style="4" customWidth="1"/>
    <col min="8969" max="8985" width="10.375" style="4" customWidth="1"/>
    <col min="8986" max="9217" width="9" style="4"/>
    <col min="9218" max="9218" width="4.75" style="4" bestFit="1" customWidth="1"/>
    <col min="9219" max="9219" width="9" style="4" bestFit="1"/>
    <col min="9220" max="9220" width="46.375" style="4" customWidth="1"/>
    <col min="9221" max="9221" width="5" style="4" bestFit="1" customWidth="1"/>
    <col min="9222" max="9222" width="7.375" style="4" customWidth="1"/>
    <col min="9223" max="9223" width="14.875" style="4" customWidth="1"/>
    <col min="9224" max="9224" width="7.375" style="4" customWidth="1"/>
    <col min="9225" max="9241" width="10.375" style="4" customWidth="1"/>
    <col min="9242" max="9473" width="9" style="4"/>
    <col min="9474" max="9474" width="4.75" style="4" bestFit="1" customWidth="1"/>
    <col min="9475" max="9475" width="9" style="4" bestFit="1"/>
    <col min="9476" max="9476" width="46.375" style="4" customWidth="1"/>
    <col min="9477" max="9477" width="5" style="4" bestFit="1" customWidth="1"/>
    <col min="9478" max="9478" width="7.375" style="4" customWidth="1"/>
    <col min="9479" max="9479" width="14.875" style="4" customWidth="1"/>
    <col min="9480" max="9480" width="7.375" style="4" customWidth="1"/>
    <col min="9481" max="9497" width="10.375" style="4" customWidth="1"/>
    <col min="9498" max="9729" width="9" style="4"/>
    <col min="9730" max="9730" width="4.75" style="4" bestFit="1" customWidth="1"/>
    <col min="9731" max="9731" width="9" style="4" bestFit="1"/>
    <col min="9732" max="9732" width="46.375" style="4" customWidth="1"/>
    <col min="9733" max="9733" width="5" style="4" bestFit="1" customWidth="1"/>
    <col min="9734" max="9734" width="7.375" style="4" customWidth="1"/>
    <col min="9735" max="9735" width="14.875" style="4" customWidth="1"/>
    <col min="9736" max="9736" width="7.375" style="4" customWidth="1"/>
    <col min="9737" max="9753" width="10.375" style="4" customWidth="1"/>
    <col min="9754" max="9985" width="9" style="4"/>
    <col min="9986" max="9986" width="4.75" style="4" bestFit="1" customWidth="1"/>
    <col min="9987" max="9987" width="9" style="4" bestFit="1"/>
    <col min="9988" max="9988" width="46.375" style="4" customWidth="1"/>
    <col min="9989" max="9989" width="5" style="4" bestFit="1" customWidth="1"/>
    <col min="9990" max="9990" width="7.375" style="4" customWidth="1"/>
    <col min="9991" max="9991" width="14.875" style="4" customWidth="1"/>
    <col min="9992" max="9992" width="7.375" style="4" customWidth="1"/>
    <col min="9993" max="10009" width="10.375" style="4" customWidth="1"/>
    <col min="10010" max="10241" width="9" style="4"/>
    <col min="10242" max="10242" width="4.75" style="4" bestFit="1" customWidth="1"/>
    <col min="10243" max="10243" width="9" style="4" bestFit="1"/>
    <col min="10244" max="10244" width="46.375" style="4" customWidth="1"/>
    <col min="10245" max="10245" width="5" style="4" bestFit="1" customWidth="1"/>
    <col min="10246" max="10246" width="7.375" style="4" customWidth="1"/>
    <col min="10247" max="10247" width="14.875" style="4" customWidth="1"/>
    <col min="10248" max="10248" width="7.375" style="4" customWidth="1"/>
    <col min="10249" max="10265" width="10.375" style="4" customWidth="1"/>
    <col min="10266" max="10497" width="9" style="4"/>
    <col min="10498" max="10498" width="4.75" style="4" bestFit="1" customWidth="1"/>
    <col min="10499" max="10499" width="9" style="4" bestFit="1"/>
    <col min="10500" max="10500" width="46.375" style="4" customWidth="1"/>
    <col min="10501" max="10501" width="5" style="4" bestFit="1" customWidth="1"/>
    <col min="10502" max="10502" width="7.375" style="4" customWidth="1"/>
    <col min="10503" max="10503" width="14.875" style="4" customWidth="1"/>
    <col min="10504" max="10504" width="7.375" style="4" customWidth="1"/>
    <col min="10505" max="10521" width="10.375" style="4" customWidth="1"/>
    <col min="10522" max="10753" width="9" style="4"/>
    <col min="10754" max="10754" width="4.75" style="4" bestFit="1" customWidth="1"/>
    <col min="10755" max="10755" width="9" style="4" bestFit="1"/>
    <col min="10756" max="10756" width="46.375" style="4" customWidth="1"/>
    <col min="10757" max="10757" width="5" style="4" bestFit="1" customWidth="1"/>
    <col min="10758" max="10758" width="7.375" style="4" customWidth="1"/>
    <col min="10759" max="10759" width="14.875" style="4" customWidth="1"/>
    <col min="10760" max="10760" width="7.375" style="4" customWidth="1"/>
    <col min="10761" max="10777" width="10.375" style="4" customWidth="1"/>
    <col min="10778" max="11009" width="9" style="4"/>
    <col min="11010" max="11010" width="4.75" style="4" bestFit="1" customWidth="1"/>
    <col min="11011" max="11011" width="9" style="4" bestFit="1"/>
    <col min="11012" max="11012" width="46.375" style="4" customWidth="1"/>
    <col min="11013" max="11013" width="5" style="4" bestFit="1" customWidth="1"/>
    <col min="11014" max="11014" width="7.375" style="4" customWidth="1"/>
    <col min="11015" max="11015" width="14.875" style="4" customWidth="1"/>
    <col min="11016" max="11016" width="7.375" style="4" customWidth="1"/>
    <col min="11017" max="11033" width="10.375" style="4" customWidth="1"/>
    <col min="11034" max="11265" width="9" style="4"/>
    <col min="11266" max="11266" width="4.75" style="4" bestFit="1" customWidth="1"/>
    <col min="11267" max="11267" width="9" style="4" bestFit="1"/>
    <col min="11268" max="11268" width="46.375" style="4" customWidth="1"/>
    <col min="11269" max="11269" width="5" style="4" bestFit="1" customWidth="1"/>
    <col min="11270" max="11270" width="7.375" style="4" customWidth="1"/>
    <col min="11271" max="11271" width="14.875" style="4" customWidth="1"/>
    <col min="11272" max="11272" width="7.375" style="4" customWidth="1"/>
    <col min="11273" max="11289" width="10.375" style="4" customWidth="1"/>
    <col min="11290" max="11521" width="9" style="4"/>
    <col min="11522" max="11522" width="4.75" style="4" bestFit="1" customWidth="1"/>
    <col min="11523" max="11523" width="9" style="4" bestFit="1"/>
    <col min="11524" max="11524" width="46.375" style="4" customWidth="1"/>
    <col min="11525" max="11525" width="5" style="4" bestFit="1" customWidth="1"/>
    <col min="11526" max="11526" width="7.375" style="4" customWidth="1"/>
    <col min="11527" max="11527" width="14.875" style="4" customWidth="1"/>
    <col min="11528" max="11528" width="7.375" style="4" customWidth="1"/>
    <col min="11529" max="11545" width="10.375" style="4" customWidth="1"/>
    <col min="11546" max="11777" width="9" style="4"/>
    <col min="11778" max="11778" width="4.75" style="4" bestFit="1" customWidth="1"/>
    <col min="11779" max="11779" width="9" style="4" bestFit="1"/>
    <col min="11780" max="11780" width="46.375" style="4" customWidth="1"/>
    <col min="11781" max="11781" width="5" style="4" bestFit="1" customWidth="1"/>
    <col min="11782" max="11782" width="7.375" style="4" customWidth="1"/>
    <col min="11783" max="11783" width="14.875" style="4" customWidth="1"/>
    <col min="11784" max="11784" width="7.375" style="4" customWidth="1"/>
    <col min="11785" max="11801" width="10.375" style="4" customWidth="1"/>
    <col min="11802" max="12033" width="9" style="4"/>
    <col min="12034" max="12034" width="4.75" style="4" bestFit="1" customWidth="1"/>
    <col min="12035" max="12035" width="9" style="4" bestFit="1"/>
    <col min="12036" max="12036" width="46.375" style="4" customWidth="1"/>
    <col min="12037" max="12037" width="5" style="4" bestFit="1" customWidth="1"/>
    <col min="12038" max="12038" width="7.375" style="4" customWidth="1"/>
    <col min="12039" max="12039" width="14.875" style="4" customWidth="1"/>
    <col min="12040" max="12040" width="7.375" style="4" customWidth="1"/>
    <col min="12041" max="12057" width="10.375" style="4" customWidth="1"/>
    <col min="12058" max="12289" width="9" style="4"/>
    <col min="12290" max="12290" width="4.75" style="4" bestFit="1" customWidth="1"/>
    <col min="12291" max="12291" width="9" style="4" bestFit="1"/>
    <col min="12292" max="12292" width="46.375" style="4" customWidth="1"/>
    <col min="12293" max="12293" width="5" style="4" bestFit="1" customWidth="1"/>
    <col min="12294" max="12294" width="7.375" style="4" customWidth="1"/>
    <col min="12295" max="12295" width="14.875" style="4" customWidth="1"/>
    <col min="12296" max="12296" width="7.375" style="4" customWidth="1"/>
    <col min="12297" max="12313" width="10.375" style="4" customWidth="1"/>
    <col min="12314" max="12545" width="9" style="4"/>
    <col min="12546" max="12546" width="4.75" style="4" bestFit="1" customWidth="1"/>
    <col min="12547" max="12547" width="9" style="4" bestFit="1"/>
    <col min="12548" max="12548" width="46.375" style="4" customWidth="1"/>
    <col min="12549" max="12549" width="5" style="4" bestFit="1" customWidth="1"/>
    <col min="12550" max="12550" width="7.375" style="4" customWidth="1"/>
    <col min="12551" max="12551" width="14.875" style="4" customWidth="1"/>
    <col min="12552" max="12552" width="7.375" style="4" customWidth="1"/>
    <col min="12553" max="12569" width="10.375" style="4" customWidth="1"/>
    <col min="12570" max="12801" width="9" style="4"/>
    <col min="12802" max="12802" width="4.75" style="4" bestFit="1" customWidth="1"/>
    <col min="12803" max="12803" width="9" style="4" bestFit="1"/>
    <col min="12804" max="12804" width="46.375" style="4" customWidth="1"/>
    <col min="12805" max="12805" width="5" style="4" bestFit="1" customWidth="1"/>
    <col min="12806" max="12806" width="7.375" style="4" customWidth="1"/>
    <col min="12807" max="12807" width="14.875" style="4" customWidth="1"/>
    <col min="12808" max="12808" width="7.375" style="4" customWidth="1"/>
    <col min="12809" max="12825" width="10.375" style="4" customWidth="1"/>
    <col min="12826" max="13057" width="9" style="4"/>
    <col min="13058" max="13058" width="4.75" style="4" bestFit="1" customWidth="1"/>
    <col min="13059" max="13059" width="9" style="4" bestFit="1"/>
    <col min="13060" max="13060" width="46.375" style="4" customWidth="1"/>
    <col min="13061" max="13061" width="5" style="4" bestFit="1" customWidth="1"/>
    <col min="13062" max="13062" width="7.375" style="4" customWidth="1"/>
    <col min="13063" max="13063" width="14.875" style="4" customWidth="1"/>
    <col min="13064" max="13064" width="7.375" style="4" customWidth="1"/>
    <col min="13065" max="13081" width="10.375" style="4" customWidth="1"/>
    <col min="13082" max="13313" width="9" style="4"/>
    <col min="13314" max="13314" width="4.75" style="4" bestFit="1" customWidth="1"/>
    <col min="13315" max="13315" width="9" style="4" bestFit="1"/>
    <col min="13316" max="13316" width="46.375" style="4" customWidth="1"/>
    <col min="13317" max="13317" width="5" style="4" bestFit="1" customWidth="1"/>
    <col min="13318" max="13318" width="7.375" style="4" customWidth="1"/>
    <col min="13319" max="13319" width="14.875" style="4" customWidth="1"/>
    <col min="13320" max="13320" width="7.375" style="4" customWidth="1"/>
    <col min="13321" max="13337" width="10.375" style="4" customWidth="1"/>
    <col min="13338" max="13569" width="9" style="4"/>
    <col min="13570" max="13570" width="4.75" style="4" bestFit="1" customWidth="1"/>
    <col min="13571" max="13571" width="9" style="4" bestFit="1"/>
    <col min="13572" max="13572" width="46.375" style="4" customWidth="1"/>
    <col min="13573" max="13573" width="5" style="4" bestFit="1" customWidth="1"/>
    <col min="13574" max="13574" width="7.375" style="4" customWidth="1"/>
    <col min="13575" max="13575" width="14.875" style="4" customWidth="1"/>
    <col min="13576" max="13576" width="7.375" style="4" customWidth="1"/>
    <col min="13577" max="13593" width="10.375" style="4" customWidth="1"/>
    <col min="13594" max="13825" width="9" style="4"/>
    <col min="13826" max="13826" width="4.75" style="4" bestFit="1" customWidth="1"/>
    <col min="13827" max="13827" width="9" style="4" bestFit="1"/>
    <col min="13828" max="13828" width="46.375" style="4" customWidth="1"/>
    <col min="13829" max="13829" width="5" style="4" bestFit="1" customWidth="1"/>
    <col min="13830" max="13830" width="7.375" style="4" customWidth="1"/>
    <col min="13831" max="13831" width="14.875" style="4" customWidth="1"/>
    <col min="13832" max="13832" width="7.375" style="4" customWidth="1"/>
    <col min="13833" max="13849" width="10.375" style="4" customWidth="1"/>
    <col min="13850" max="14081" width="9" style="4"/>
    <col min="14082" max="14082" width="4.75" style="4" bestFit="1" customWidth="1"/>
    <col min="14083" max="14083" width="9" style="4" bestFit="1"/>
    <col min="14084" max="14084" width="46.375" style="4" customWidth="1"/>
    <col min="14085" max="14085" width="5" style="4" bestFit="1" customWidth="1"/>
    <col min="14086" max="14086" width="7.375" style="4" customWidth="1"/>
    <col min="14087" max="14087" width="14.875" style="4" customWidth="1"/>
    <col min="14088" max="14088" width="7.375" style="4" customWidth="1"/>
    <col min="14089" max="14105" width="10.375" style="4" customWidth="1"/>
    <col min="14106" max="14337" width="9" style="4"/>
    <col min="14338" max="14338" width="4.75" style="4" bestFit="1" customWidth="1"/>
    <col min="14339" max="14339" width="9" style="4" bestFit="1"/>
    <col min="14340" max="14340" width="46.375" style="4" customWidth="1"/>
    <col min="14341" max="14341" width="5" style="4" bestFit="1" customWidth="1"/>
    <col min="14342" max="14342" width="7.375" style="4" customWidth="1"/>
    <col min="14343" max="14343" width="14.875" style="4" customWidth="1"/>
    <col min="14344" max="14344" width="7.375" style="4" customWidth="1"/>
    <col min="14345" max="14361" width="10.375" style="4" customWidth="1"/>
    <col min="14362" max="14593" width="9" style="4"/>
    <col min="14594" max="14594" width="4.75" style="4" bestFit="1" customWidth="1"/>
    <col min="14595" max="14595" width="9" style="4" bestFit="1"/>
    <col min="14596" max="14596" width="46.375" style="4" customWidth="1"/>
    <col min="14597" max="14597" width="5" style="4" bestFit="1" customWidth="1"/>
    <col min="14598" max="14598" width="7.375" style="4" customWidth="1"/>
    <col min="14599" max="14599" width="14.875" style="4" customWidth="1"/>
    <col min="14600" max="14600" width="7.375" style="4" customWidth="1"/>
    <col min="14601" max="14617" width="10.375" style="4" customWidth="1"/>
    <col min="14618" max="14849" width="9" style="4"/>
    <col min="14850" max="14850" width="4.75" style="4" bestFit="1" customWidth="1"/>
    <col min="14851" max="14851" width="9" style="4" bestFit="1"/>
    <col min="14852" max="14852" width="46.375" style="4" customWidth="1"/>
    <col min="14853" max="14853" width="5" style="4" bestFit="1" customWidth="1"/>
    <col min="14854" max="14854" width="7.375" style="4" customWidth="1"/>
    <col min="14855" max="14855" width="14.875" style="4" customWidth="1"/>
    <col min="14856" max="14856" width="7.375" style="4" customWidth="1"/>
    <col min="14857" max="14873" width="10.375" style="4" customWidth="1"/>
    <col min="14874" max="15105" width="9" style="4"/>
    <col min="15106" max="15106" width="4.75" style="4" bestFit="1" customWidth="1"/>
    <col min="15107" max="15107" width="9" style="4" bestFit="1"/>
    <col min="15108" max="15108" width="46.375" style="4" customWidth="1"/>
    <col min="15109" max="15109" width="5" style="4" bestFit="1" customWidth="1"/>
    <col min="15110" max="15110" width="7.375" style="4" customWidth="1"/>
    <col min="15111" max="15111" width="14.875" style="4" customWidth="1"/>
    <col min="15112" max="15112" width="7.375" style="4" customWidth="1"/>
    <col min="15113" max="15129" width="10.375" style="4" customWidth="1"/>
    <col min="15130" max="15361" width="9" style="4"/>
    <col min="15362" max="15362" width="4.75" style="4" bestFit="1" customWidth="1"/>
    <col min="15363" max="15363" width="9" style="4" bestFit="1"/>
    <col min="15364" max="15364" width="46.375" style="4" customWidth="1"/>
    <col min="15365" max="15365" width="5" style="4" bestFit="1" customWidth="1"/>
    <col min="15366" max="15366" width="7.375" style="4" customWidth="1"/>
    <col min="15367" max="15367" width="14.875" style="4" customWidth="1"/>
    <col min="15368" max="15368" width="7.375" style="4" customWidth="1"/>
    <col min="15369" max="15385" width="10.375" style="4" customWidth="1"/>
    <col min="15386" max="15617" width="9" style="4"/>
    <col min="15618" max="15618" width="4.75" style="4" bestFit="1" customWidth="1"/>
    <col min="15619" max="15619" width="9" style="4" bestFit="1"/>
    <col min="15620" max="15620" width="46.375" style="4" customWidth="1"/>
    <col min="15621" max="15621" width="5" style="4" bestFit="1" customWidth="1"/>
    <col min="15622" max="15622" width="7.375" style="4" customWidth="1"/>
    <col min="15623" max="15623" width="14.875" style="4" customWidth="1"/>
    <col min="15624" max="15624" width="7.375" style="4" customWidth="1"/>
    <col min="15625" max="15641" width="10.375" style="4" customWidth="1"/>
    <col min="15642" max="15873" width="9" style="4"/>
    <col min="15874" max="15874" width="4.75" style="4" bestFit="1" customWidth="1"/>
    <col min="15875" max="15875" width="9" style="4" bestFit="1"/>
    <col min="15876" max="15876" width="46.375" style="4" customWidth="1"/>
    <col min="15877" max="15877" width="5" style="4" bestFit="1" customWidth="1"/>
    <col min="15878" max="15878" width="7.375" style="4" customWidth="1"/>
    <col min="15879" max="15879" width="14.875" style="4" customWidth="1"/>
    <col min="15880" max="15880" width="7.375" style="4" customWidth="1"/>
    <col min="15881" max="15897" width="10.375" style="4" customWidth="1"/>
    <col min="15898" max="16129" width="9" style="4"/>
    <col min="16130" max="16130" width="4.75" style="4" bestFit="1" customWidth="1"/>
    <col min="16131" max="16131" width="9" style="4" bestFit="1"/>
    <col min="16132" max="16132" width="46.375" style="4" customWidth="1"/>
    <col min="16133" max="16133" width="5" style="4" bestFit="1" customWidth="1"/>
    <col min="16134" max="16134" width="7.375" style="4" customWidth="1"/>
    <col min="16135" max="16135" width="14.875" style="4" customWidth="1"/>
    <col min="16136" max="16136" width="7.375" style="4" customWidth="1"/>
    <col min="16137" max="16153" width="10.375" style="4" customWidth="1"/>
    <col min="16154" max="16384" width="9" style="4"/>
  </cols>
  <sheetData>
    <row r="1" spans="2:25" x14ac:dyDescent="0.4">
      <c r="B1" s="1"/>
      <c r="C1" s="1"/>
      <c r="D1" s="1"/>
      <c r="E1" s="2"/>
      <c r="F1" s="1"/>
      <c r="G1" s="1"/>
      <c r="H1" s="1"/>
      <c r="I1" s="3"/>
      <c r="J1" s="3"/>
      <c r="K1" s="3"/>
      <c r="L1" s="3"/>
      <c r="M1" s="3"/>
      <c r="N1" s="3"/>
      <c r="O1" s="3"/>
      <c r="P1" s="3"/>
      <c r="Q1" s="3"/>
      <c r="R1" s="3"/>
      <c r="S1" s="3"/>
      <c r="T1" s="3"/>
      <c r="U1" s="3"/>
      <c r="V1" s="3"/>
      <c r="W1" s="3"/>
      <c r="X1" s="3"/>
      <c r="Y1" s="3"/>
    </row>
    <row r="2" spans="2:25" x14ac:dyDescent="0.4">
      <c r="B2" s="1"/>
      <c r="C2" s="1"/>
      <c r="D2" s="1"/>
      <c r="E2" s="2"/>
      <c r="F2" s="1"/>
      <c r="G2" s="1"/>
      <c r="H2" s="1"/>
      <c r="I2" s="3"/>
      <c r="J2" s="3"/>
      <c r="K2" s="3"/>
      <c r="L2" s="3"/>
      <c r="M2" s="3"/>
      <c r="N2" s="3"/>
      <c r="O2" s="3"/>
      <c r="P2" s="3"/>
      <c r="Q2" s="3"/>
      <c r="R2" s="3"/>
      <c r="S2" s="3"/>
      <c r="T2" s="3"/>
      <c r="U2" s="3"/>
      <c r="V2" s="3"/>
      <c r="W2" s="3"/>
      <c r="X2" s="3"/>
      <c r="Y2" s="3"/>
    </row>
    <row r="3" spans="2:25" x14ac:dyDescent="0.4">
      <c r="B3" s="1"/>
      <c r="C3" s="1"/>
      <c r="D3" s="1"/>
      <c r="E3" s="2"/>
      <c r="F3" s="1"/>
      <c r="G3" s="1"/>
      <c r="H3" s="1"/>
      <c r="I3" s="3"/>
      <c r="J3" s="3"/>
      <c r="K3" s="3"/>
      <c r="L3" s="3"/>
      <c r="M3" s="3"/>
      <c r="N3" s="3"/>
      <c r="O3" s="3"/>
      <c r="P3" s="3"/>
      <c r="Q3" s="3"/>
      <c r="R3" s="3"/>
      <c r="S3" s="3"/>
      <c r="T3" s="3"/>
      <c r="U3" s="3"/>
      <c r="V3" s="3"/>
      <c r="W3" s="3"/>
      <c r="X3" s="3"/>
      <c r="Y3" s="3"/>
    </row>
    <row r="4" spans="2:25" x14ac:dyDescent="0.4">
      <c r="B4" s="1"/>
      <c r="C4" s="1"/>
      <c r="D4" s="1"/>
      <c r="E4" s="2"/>
      <c r="F4" s="1"/>
      <c r="G4" s="1"/>
      <c r="H4" s="1"/>
      <c r="I4" s="3"/>
      <c r="J4" s="3"/>
      <c r="K4" s="3"/>
      <c r="L4" s="3"/>
      <c r="M4" s="3"/>
      <c r="N4" s="3"/>
      <c r="O4" s="3"/>
      <c r="P4" s="3"/>
      <c r="Q4" s="3"/>
      <c r="R4" s="3"/>
      <c r="S4" s="3"/>
      <c r="T4" s="3"/>
      <c r="U4" s="3"/>
      <c r="V4" s="3"/>
      <c r="W4" s="3"/>
      <c r="X4" s="3"/>
      <c r="Y4" s="3"/>
    </row>
    <row r="5" spans="2:25" x14ac:dyDescent="0.4">
      <c r="B5" s="1"/>
      <c r="C5" s="1"/>
      <c r="D5" s="1"/>
      <c r="E5" s="2"/>
      <c r="F5" s="5" t="s">
        <v>0</v>
      </c>
      <c r="G5" s="5"/>
      <c r="H5" s="5"/>
      <c r="I5" s="3"/>
      <c r="J5" s="3"/>
      <c r="K5" s="3"/>
      <c r="L5" s="3"/>
      <c r="M5" s="3"/>
      <c r="N5" s="3"/>
      <c r="O5" s="3"/>
      <c r="P5" s="3"/>
      <c r="Q5" s="3"/>
      <c r="R5" s="3"/>
      <c r="S5" s="3"/>
      <c r="T5" s="3"/>
      <c r="U5" s="3"/>
      <c r="V5" s="3"/>
      <c r="W5" s="3"/>
      <c r="X5" s="3"/>
      <c r="Y5" s="3"/>
    </row>
    <row r="6" spans="2:25" x14ac:dyDescent="0.4">
      <c r="B6" s="1"/>
      <c r="C6" s="1"/>
      <c r="D6" s="1"/>
      <c r="E6" s="2"/>
      <c r="F6" s="6" t="s">
        <v>1</v>
      </c>
      <c r="G6" s="6"/>
      <c r="H6" s="6"/>
      <c r="I6" s="3"/>
      <c r="J6" s="3"/>
      <c r="K6" s="3"/>
      <c r="L6" s="3"/>
      <c r="M6" s="3"/>
      <c r="N6" s="3"/>
      <c r="O6" s="3"/>
      <c r="P6" s="3"/>
      <c r="Q6" s="3"/>
      <c r="R6" s="3"/>
      <c r="S6" s="3"/>
      <c r="T6" s="3"/>
      <c r="U6" s="3"/>
      <c r="V6" s="3"/>
      <c r="W6" s="3"/>
      <c r="X6" s="3"/>
      <c r="Y6" s="3"/>
    </row>
    <row r="7" spans="2:25" x14ac:dyDescent="0.4">
      <c r="B7" s="1"/>
      <c r="C7" s="1"/>
      <c r="D7" s="1"/>
      <c r="E7" s="2"/>
      <c r="F7" s="6" t="s">
        <v>2</v>
      </c>
      <c r="G7" s="6"/>
      <c r="H7" s="6"/>
      <c r="I7" s="3"/>
      <c r="J7" s="3"/>
      <c r="K7" s="3"/>
      <c r="L7" s="3"/>
      <c r="M7" s="3"/>
      <c r="N7" s="3"/>
      <c r="O7" s="3"/>
      <c r="P7" s="3"/>
      <c r="Q7" s="3"/>
      <c r="R7" s="3"/>
      <c r="S7" s="3"/>
      <c r="T7" s="3"/>
      <c r="U7" s="3"/>
      <c r="V7" s="3"/>
      <c r="W7" s="3"/>
      <c r="X7" s="3"/>
      <c r="Y7" s="3"/>
    </row>
    <row r="8" spans="2:25" x14ac:dyDescent="0.4">
      <c r="B8" s="1"/>
      <c r="C8" s="1"/>
      <c r="D8" s="1"/>
      <c r="E8" s="2"/>
      <c r="F8" s="1"/>
      <c r="G8" s="1"/>
      <c r="H8" s="1"/>
      <c r="I8" s="3"/>
      <c r="J8" s="3"/>
      <c r="K8" s="3"/>
      <c r="L8" s="3"/>
      <c r="M8" s="3"/>
      <c r="N8" s="3"/>
      <c r="O8" s="3"/>
      <c r="P8" s="3"/>
      <c r="Q8" s="3"/>
      <c r="R8" s="3"/>
      <c r="S8" s="3"/>
      <c r="T8" s="3"/>
      <c r="U8" s="3"/>
      <c r="V8" s="3"/>
      <c r="W8" s="3"/>
      <c r="X8" s="3"/>
      <c r="Y8" s="3"/>
    </row>
    <row r="9" spans="2:25" x14ac:dyDescent="0.4">
      <c r="B9" s="1"/>
      <c r="C9" s="1"/>
      <c r="D9" s="1"/>
      <c r="E9" s="2"/>
      <c r="F9" s="7" t="s">
        <v>3</v>
      </c>
      <c r="G9" s="7"/>
      <c r="H9" s="7"/>
      <c r="I9" s="3"/>
      <c r="J9" s="3"/>
      <c r="K9" s="3"/>
      <c r="L9" s="3"/>
      <c r="M9" s="3"/>
      <c r="N9" s="3"/>
      <c r="O9" s="3"/>
      <c r="P9" s="3"/>
      <c r="Q9" s="3"/>
      <c r="R9" s="3"/>
      <c r="S9" s="3"/>
      <c r="T9" s="3"/>
      <c r="U9" s="3"/>
      <c r="V9" s="3"/>
      <c r="W9" s="3"/>
      <c r="X9" s="3"/>
      <c r="Y9" s="3"/>
    </row>
    <row r="10" spans="2:25" x14ac:dyDescent="0.4">
      <c r="B10" s="1"/>
      <c r="C10" s="1"/>
      <c r="D10" s="1"/>
      <c r="E10" s="2"/>
      <c r="F10" s="6" t="s">
        <v>303</v>
      </c>
      <c r="G10" s="6"/>
      <c r="H10" s="6"/>
      <c r="I10" s="3"/>
      <c r="J10" s="3"/>
      <c r="K10" s="3"/>
      <c r="L10" s="3"/>
      <c r="M10" s="3"/>
      <c r="N10" s="3"/>
      <c r="O10" s="3"/>
      <c r="P10" s="3"/>
      <c r="Q10" s="3"/>
      <c r="R10" s="3"/>
      <c r="S10" s="3"/>
      <c r="T10" s="3"/>
      <c r="U10" s="3"/>
      <c r="V10" s="3"/>
      <c r="W10" s="3"/>
      <c r="X10" s="3"/>
      <c r="Y10" s="3"/>
    </row>
    <row r="11" spans="2:25" x14ac:dyDescent="0.4">
      <c r="B11" s="2"/>
      <c r="C11" s="1"/>
      <c r="D11" s="1"/>
      <c r="E11" s="2"/>
      <c r="F11" s="2" t="s">
        <v>5</v>
      </c>
      <c r="G11" s="2"/>
      <c r="H11" s="2"/>
      <c r="I11" s="3"/>
      <c r="J11" s="3"/>
      <c r="K11" s="3"/>
      <c r="L11" s="3"/>
      <c r="M11" s="3"/>
      <c r="N11" s="3"/>
      <c r="O11" s="3"/>
      <c r="P11" s="3"/>
      <c r="Q11" s="3"/>
      <c r="R11" s="3"/>
      <c r="S11" s="3"/>
      <c r="T11" s="3"/>
      <c r="U11" s="3"/>
      <c r="V11" s="3"/>
      <c r="W11" s="3"/>
      <c r="X11" s="3"/>
      <c r="Y11" s="3"/>
    </row>
    <row r="12" spans="2:25" x14ac:dyDescent="0.4">
      <c r="B12" s="1"/>
      <c r="C12" s="1"/>
      <c r="D12" s="1"/>
      <c r="E12" s="2"/>
      <c r="F12" s="8" t="s">
        <v>304</v>
      </c>
      <c r="G12" s="8"/>
      <c r="H12" s="8"/>
      <c r="I12" s="3"/>
      <c r="J12" s="3"/>
      <c r="K12" s="3"/>
      <c r="L12" s="3"/>
      <c r="M12" s="3"/>
      <c r="N12" s="3"/>
      <c r="O12" s="3"/>
      <c r="P12" s="3"/>
      <c r="Q12" s="3"/>
      <c r="R12" s="3"/>
      <c r="S12" s="3"/>
      <c r="T12" s="3"/>
      <c r="U12" s="3"/>
      <c r="V12" s="3"/>
      <c r="W12" s="3"/>
      <c r="X12" s="3"/>
      <c r="Y12" s="3"/>
    </row>
    <row r="13" spans="2:25" x14ac:dyDescent="0.4">
      <c r="B13" s="1"/>
      <c r="C13" s="1"/>
      <c r="D13" s="1"/>
      <c r="E13" s="2"/>
      <c r="F13" s="9" t="s">
        <v>7</v>
      </c>
      <c r="G13" s="9"/>
      <c r="H13" s="9"/>
      <c r="I13" s="3"/>
      <c r="J13" s="3"/>
      <c r="K13" s="3"/>
      <c r="L13" s="3"/>
      <c r="M13" s="3"/>
      <c r="N13" s="3"/>
      <c r="O13" s="3"/>
      <c r="P13" s="3"/>
      <c r="Q13" s="3"/>
      <c r="R13" s="3"/>
      <c r="S13" s="3"/>
      <c r="T13" s="3"/>
      <c r="U13" s="3"/>
      <c r="V13" s="3"/>
      <c r="W13" s="3"/>
      <c r="X13" s="3"/>
      <c r="Y13" s="3"/>
    </row>
    <row r="14" spans="2:25" x14ac:dyDescent="0.4">
      <c r="B14" s="1"/>
      <c r="C14" s="1"/>
      <c r="D14" s="1"/>
      <c r="E14" s="2"/>
      <c r="F14" s="10" t="s">
        <v>8</v>
      </c>
      <c r="G14" s="10"/>
      <c r="H14" s="10"/>
      <c r="I14" s="3"/>
      <c r="J14" s="3"/>
      <c r="K14" s="3"/>
      <c r="L14" s="3"/>
      <c r="M14" s="3"/>
      <c r="N14" s="3"/>
      <c r="O14" s="3"/>
      <c r="P14" s="3"/>
      <c r="Q14" s="3"/>
      <c r="R14" s="3"/>
      <c r="S14" s="3"/>
      <c r="T14" s="3"/>
      <c r="U14" s="3"/>
      <c r="V14" s="3"/>
      <c r="W14" s="3"/>
      <c r="X14" s="3"/>
      <c r="Y14" s="3"/>
    </row>
    <row r="15" spans="2:25" x14ac:dyDescent="0.4">
      <c r="B15" s="1"/>
      <c r="C15" s="1"/>
      <c r="D15" s="1"/>
      <c r="E15" s="2"/>
      <c r="F15" s="1"/>
      <c r="G15" s="1"/>
      <c r="H15" s="1"/>
      <c r="I15" s="3"/>
      <c r="J15" s="3"/>
      <c r="K15" s="3"/>
      <c r="L15" s="3"/>
      <c r="M15" s="3"/>
      <c r="N15" s="3"/>
      <c r="O15" s="3"/>
      <c r="P15" s="3"/>
      <c r="Q15" s="3"/>
      <c r="R15" s="3"/>
      <c r="S15" s="3"/>
      <c r="T15" s="3"/>
      <c r="U15" s="3"/>
      <c r="V15" s="3"/>
      <c r="W15" s="3"/>
      <c r="X15" s="3"/>
      <c r="Y15" s="3"/>
    </row>
    <row r="16" spans="2:25" x14ac:dyDescent="0.4">
      <c r="B16" s="11"/>
      <c r="C16" s="11"/>
      <c r="D16" s="11"/>
      <c r="E16" s="11"/>
      <c r="F16" s="38" t="s">
        <v>9</v>
      </c>
      <c r="G16" s="12"/>
      <c r="H16" s="38" t="s">
        <v>10</v>
      </c>
      <c r="I16" s="13" t="s">
        <v>305</v>
      </c>
      <c r="J16" s="14"/>
      <c r="K16" s="14"/>
      <c r="L16" s="14"/>
      <c r="M16" s="14"/>
      <c r="N16" s="14"/>
      <c r="O16" s="14"/>
      <c r="P16" s="14"/>
      <c r="Q16" s="14"/>
      <c r="R16" s="14"/>
      <c r="S16" s="14"/>
      <c r="T16" s="14"/>
      <c r="U16" s="14"/>
      <c r="V16" s="14"/>
      <c r="W16" s="14"/>
      <c r="X16" s="14"/>
      <c r="Y16" s="14"/>
    </row>
    <row r="17" spans="2:25" x14ac:dyDescent="0.4">
      <c r="B17" s="16" t="s">
        <v>14</v>
      </c>
      <c r="C17" s="15" t="s">
        <v>12</v>
      </c>
      <c r="D17" s="15" t="s">
        <v>13</v>
      </c>
      <c r="E17" s="16" t="s">
        <v>15</v>
      </c>
      <c r="F17" s="39"/>
      <c r="G17" s="17" t="s">
        <v>16</v>
      </c>
      <c r="H17" s="39"/>
      <c r="I17" s="18">
        <v>2020</v>
      </c>
      <c r="J17" s="18">
        <v>2025</v>
      </c>
      <c r="K17" s="18">
        <v>2030</v>
      </c>
      <c r="L17" s="18">
        <v>2035</v>
      </c>
      <c r="M17" s="18">
        <v>2040</v>
      </c>
      <c r="N17" s="18">
        <v>2045</v>
      </c>
      <c r="O17" s="18">
        <v>2050</v>
      </c>
      <c r="P17" s="18">
        <v>2055</v>
      </c>
      <c r="Q17" s="18">
        <v>2060</v>
      </c>
      <c r="R17" s="18">
        <v>2065</v>
      </c>
      <c r="S17" s="18">
        <v>2070</v>
      </c>
      <c r="T17" s="18">
        <v>2075</v>
      </c>
      <c r="U17" s="18">
        <v>2080</v>
      </c>
      <c r="V17" s="18">
        <v>2085</v>
      </c>
      <c r="W17" s="18">
        <v>2090</v>
      </c>
      <c r="X17" s="18">
        <v>2095</v>
      </c>
      <c r="Y17" s="18">
        <v>2100</v>
      </c>
    </row>
    <row r="18" spans="2:25" x14ac:dyDescent="0.4">
      <c r="B18" s="20" t="s">
        <v>18</v>
      </c>
      <c r="C18" s="19">
        <v>1</v>
      </c>
      <c r="D18" s="19" t="s">
        <v>17</v>
      </c>
      <c r="E18" s="21" t="s">
        <v>19</v>
      </c>
      <c r="F18" s="21">
        <v>900</v>
      </c>
      <c r="G18" s="22" t="s">
        <v>20</v>
      </c>
      <c r="H18" s="21">
        <v>0</v>
      </c>
      <c r="I18" s="23">
        <v>727606.34499999997</v>
      </c>
      <c r="J18" s="23">
        <v>852856.42299999995</v>
      </c>
      <c r="K18" s="23">
        <v>997488.47100000002</v>
      </c>
      <c r="L18" s="23">
        <v>1154546.696</v>
      </c>
      <c r="M18" s="23">
        <v>1300517.3570000001</v>
      </c>
      <c r="N18" s="23">
        <v>1420019.885</v>
      </c>
      <c r="O18" s="23">
        <v>1548852.1540000001</v>
      </c>
      <c r="P18" s="23">
        <v>1699154.335</v>
      </c>
      <c r="Q18" s="23">
        <v>1810397.5970000001</v>
      </c>
      <c r="R18" s="23">
        <v>1899259.311</v>
      </c>
      <c r="S18" s="23">
        <v>1978883.0290000001</v>
      </c>
      <c r="T18" s="23">
        <v>2064916.6270000001</v>
      </c>
      <c r="U18" s="23">
        <v>2154885.0469999998</v>
      </c>
      <c r="V18" s="23">
        <v>2241224.2069999999</v>
      </c>
      <c r="W18" s="23">
        <v>2318512.8459999999</v>
      </c>
      <c r="X18" s="23">
        <v>2389559.4939999999</v>
      </c>
      <c r="Y18" s="23">
        <v>2456467.0090000001</v>
      </c>
    </row>
    <row r="19" spans="2:25" x14ac:dyDescent="0.4">
      <c r="B19" s="24" t="s">
        <v>21</v>
      </c>
      <c r="C19" s="19">
        <v>2</v>
      </c>
      <c r="D19" s="19" t="s">
        <v>17</v>
      </c>
      <c r="E19" s="21" t="s">
        <v>22</v>
      </c>
      <c r="F19" s="21">
        <v>1803</v>
      </c>
      <c r="G19" s="22" t="s">
        <v>23</v>
      </c>
      <c r="H19" s="21">
        <v>900</v>
      </c>
      <c r="I19" s="23" t="s">
        <v>24</v>
      </c>
      <c r="J19" s="23" t="s">
        <v>24</v>
      </c>
      <c r="K19" s="23" t="s">
        <v>24</v>
      </c>
      <c r="L19" s="23" t="s">
        <v>24</v>
      </c>
      <c r="M19" s="23" t="s">
        <v>24</v>
      </c>
      <c r="N19" s="23" t="s">
        <v>24</v>
      </c>
      <c r="O19" s="23" t="s">
        <v>24</v>
      </c>
      <c r="P19" s="23" t="s">
        <v>24</v>
      </c>
      <c r="Q19" s="23" t="s">
        <v>24</v>
      </c>
      <c r="R19" s="23" t="s">
        <v>24</v>
      </c>
      <c r="S19" s="23" t="s">
        <v>24</v>
      </c>
      <c r="T19" s="23" t="s">
        <v>24</v>
      </c>
      <c r="U19" s="23" t="s">
        <v>24</v>
      </c>
      <c r="V19" s="23" t="s">
        <v>24</v>
      </c>
      <c r="W19" s="23" t="s">
        <v>24</v>
      </c>
      <c r="X19" s="23" t="s">
        <v>24</v>
      </c>
      <c r="Y19" s="23" t="s">
        <v>24</v>
      </c>
    </row>
    <row r="20" spans="2:25" x14ac:dyDescent="0.4">
      <c r="B20" s="25" t="s">
        <v>25</v>
      </c>
      <c r="C20" s="19">
        <v>3</v>
      </c>
      <c r="D20" s="19" t="s">
        <v>17</v>
      </c>
      <c r="E20" s="21" t="s">
        <v>26</v>
      </c>
      <c r="F20" s="21">
        <v>901</v>
      </c>
      <c r="G20" s="22" t="s">
        <v>27</v>
      </c>
      <c r="H20" s="21">
        <v>1803</v>
      </c>
      <c r="I20" s="23">
        <v>245647.52299999999</v>
      </c>
      <c r="J20" s="23">
        <v>270538.06300000002</v>
      </c>
      <c r="K20" s="23">
        <v>294246.63199999998</v>
      </c>
      <c r="L20" s="23">
        <v>311673.84100000001</v>
      </c>
      <c r="M20" s="23">
        <v>325840.44699999999</v>
      </c>
      <c r="N20" s="23">
        <v>335600.09299999999</v>
      </c>
      <c r="O20" s="23">
        <v>344866.51299999998</v>
      </c>
      <c r="P20" s="23">
        <v>353712.26899999997</v>
      </c>
      <c r="Q20" s="23">
        <v>357344.435</v>
      </c>
      <c r="R20" s="23">
        <v>355710.71</v>
      </c>
      <c r="S20" s="23">
        <v>354057.82400000002</v>
      </c>
      <c r="T20" s="23">
        <v>356474.04499999998</v>
      </c>
      <c r="U20" s="23">
        <v>359912.23</v>
      </c>
      <c r="V20" s="23">
        <v>362821.03600000002</v>
      </c>
      <c r="W20" s="23">
        <v>365478.717</v>
      </c>
      <c r="X20" s="23">
        <v>368054.21799999999</v>
      </c>
      <c r="Y20" s="23">
        <v>370679.13799999998</v>
      </c>
    </row>
    <row r="21" spans="2:25" x14ac:dyDescent="0.4">
      <c r="B21" s="25" t="s">
        <v>28</v>
      </c>
      <c r="C21" s="19">
        <v>4</v>
      </c>
      <c r="D21" s="19" t="s">
        <v>17</v>
      </c>
      <c r="E21" s="21" t="s">
        <v>29</v>
      </c>
      <c r="F21" s="21">
        <v>902</v>
      </c>
      <c r="G21" s="22" t="s">
        <v>27</v>
      </c>
      <c r="H21" s="21">
        <v>1803</v>
      </c>
      <c r="I21" s="23">
        <v>481958.82199999999</v>
      </c>
      <c r="J21" s="23">
        <v>582318.36</v>
      </c>
      <c r="K21" s="23">
        <v>703241.83900000004</v>
      </c>
      <c r="L21" s="23">
        <v>842872.85499999998</v>
      </c>
      <c r="M21" s="23">
        <v>974676.91</v>
      </c>
      <c r="N21" s="23">
        <v>1084419.7919999999</v>
      </c>
      <c r="O21" s="23">
        <v>1203985.6410000001</v>
      </c>
      <c r="P21" s="23">
        <v>1345442.0660000001</v>
      </c>
      <c r="Q21" s="23">
        <v>1453053.162</v>
      </c>
      <c r="R21" s="23">
        <v>1543548.601</v>
      </c>
      <c r="S21" s="23">
        <v>1624825.2050000001</v>
      </c>
      <c r="T21" s="23">
        <v>1708442.5819999999</v>
      </c>
      <c r="U21" s="23">
        <v>1794972.817</v>
      </c>
      <c r="V21" s="23">
        <v>1878403.1710000001</v>
      </c>
      <c r="W21" s="23">
        <v>1953034.129</v>
      </c>
      <c r="X21" s="23">
        <v>2021505.2760000001</v>
      </c>
      <c r="Y21" s="23">
        <v>2085787.871</v>
      </c>
    </row>
    <row r="22" spans="2:25" x14ac:dyDescent="0.4">
      <c r="B22" s="26" t="s">
        <v>30</v>
      </c>
      <c r="C22" s="19">
        <v>5</v>
      </c>
      <c r="D22" s="19" t="s">
        <v>17</v>
      </c>
      <c r="E22" s="21" t="s">
        <v>31</v>
      </c>
      <c r="F22" s="21">
        <v>941</v>
      </c>
      <c r="G22" s="22" t="s">
        <v>27</v>
      </c>
      <c r="H22" s="21">
        <v>902</v>
      </c>
      <c r="I22" s="23">
        <v>37963.788</v>
      </c>
      <c r="J22" s="23">
        <v>45353.798000000003</v>
      </c>
      <c r="K22" s="23">
        <v>55318.135000000002</v>
      </c>
      <c r="L22" s="23">
        <v>67405.751000000004</v>
      </c>
      <c r="M22" s="23">
        <v>81656.153000000006</v>
      </c>
      <c r="N22" s="23">
        <v>98637.506999999998</v>
      </c>
      <c r="O22" s="23">
        <v>119679.973</v>
      </c>
      <c r="P22" s="23">
        <v>143195.65400000001</v>
      </c>
      <c r="Q22" s="23">
        <v>170786.86499999999</v>
      </c>
      <c r="R22" s="23">
        <v>201993.72500000001</v>
      </c>
      <c r="S22" s="23">
        <v>236070.315</v>
      </c>
      <c r="T22" s="23">
        <v>272055.28999999998</v>
      </c>
      <c r="U22" s="23">
        <v>309094.30499999999</v>
      </c>
      <c r="V22" s="23">
        <v>346988.47899999999</v>
      </c>
      <c r="W22" s="23">
        <v>385770.522</v>
      </c>
      <c r="X22" s="23">
        <v>425182.40500000003</v>
      </c>
      <c r="Y22" s="23">
        <v>464917.88</v>
      </c>
    </row>
    <row r="23" spans="2:25" x14ac:dyDescent="0.4">
      <c r="B23" s="26" t="s">
        <v>32</v>
      </c>
      <c r="C23" s="19">
        <v>6</v>
      </c>
      <c r="D23" s="19" t="s">
        <v>17</v>
      </c>
      <c r="E23" s="21" t="s">
        <v>33</v>
      </c>
      <c r="F23" s="21">
        <v>934</v>
      </c>
      <c r="G23" s="22" t="s">
        <v>27</v>
      </c>
      <c r="H23" s="21">
        <v>902</v>
      </c>
      <c r="I23" s="23">
        <v>443995.03399999999</v>
      </c>
      <c r="J23" s="23">
        <v>536964.56200000003</v>
      </c>
      <c r="K23" s="23">
        <v>647923.70400000003</v>
      </c>
      <c r="L23" s="23">
        <v>775467.10400000005</v>
      </c>
      <c r="M23" s="23">
        <v>893020.75699999998</v>
      </c>
      <c r="N23" s="23">
        <v>985782.28500000003</v>
      </c>
      <c r="O23" s="23">
        <v>1084305.6680000001</v>
      </c>
      <c r="P23" s="23">
        <v>1202246.412</v>
      </c>
      <c r="Q23" s="23">
        <v>1282266.297</v>
      </c>
      <c r="R23" s="23">
        <v>1341554.8759999999</v>
      </c>
      <c r="S23" s="23">
        <v>1388754.89</v>
      </c>
      <c r="T23" s="23">
        <v>1436387.2919999999</v>
      </c>
      <c r="U23" s="23">
        <v>1485878.5120000001</v>
      </c>
      <c r="V23" s="23">
        <v>1531414.692</v>
      </c>
      <c r="W23" s="23">
        <v>1567263.6070000001</v>
      </c>
      <c r="X23" s="23">
        <v>1596322.871</v>
      </c>
      <c r="Y23" s="23">
        <v>1620869.9909999999</v>
      </c>
    </row>
    <row r="24" spans="2:25" x14ac:dyDescent="0.4">
      <c r="B24" s="25" t="s">
        <v>34</v>
      </c>
      <c r="C24" s="19">
        <v>7</v>
      </c>
      <c r="D24" s="19" t="s">
        <v>17</v>
      </c>
      <c r="E24" s="21" t="s">
        <v>19</v>
      </c>
      <c r="F24" s="21">
        <v>948</v>
      </c>
      <c r="G24" s="22" t="s">
        <v>27</v>
      </c>
      <c r="H24" s="21">
        <v>1803</v>
      </c>
      <c r="I24" s="23">
        <v>304479.99599999998</v>
      </c>
      <c r="J24" s="23">
        <v>371227.65299999999</v>
      </c>
      <c r="K24" s="23">
        <v>448424.18099999998</v>
      </c>
      <c r="L24" s="23">
        <v>531951.49199999997</v>
      </c>
      <c r="M24" s="23">
        <v>621294.77599999995</v>
      </c>
      <c r="N24" s="23">
        <v>718216.50600000005</v>
      </c>
      <c r="O24" s="23">
        <v>827476.60699999996</v>
      </c>
      <c r="P24" s="23">
        <v>937318.22499999998</v>
      </c>
      <c r="Q24" s="23">
        <v>1044345.367</v>
      </c>
      <c r="R24" s="23">
        <v>1144382.5730000001</v>
      </c>
      <c r="S24" s="23">
        <v>1238447.1459999999</v>
      </c>
      <c r="T24" s="23">
        <v>1331264.0190000001</v>
      </c>
      <c r="U24" s="23">
        <v>1422469.138</v>
      </c>
      <c r="V24" s="23">
        <v>1510076.227</v>
      </c>
      <c r="W24" s="23">
        <v>1591487.615</v>
      </c>
      <c r="X24" s="23">
        <v>1667103.8540000001</v>
      </c>
      <c r="Y24" s="23">
        <v>1738140.4240000001</v>
      </c>
    </row>
    <row r="25" spans="2:25" x14ac:dyDescent="0.4">
      <c r="B25" s="25" t="s">
        <v>35</v>
      </c>
      <c r="C25" s="19">
        <v>8</v>
      </c>
      <c r="D25" s="19" t="s">
        <v>17</v>
      </c>
      <c r="E25" s="21" t="s">
        <v>36</v>
      </c>
      <c r="F25" s="21">
        <v>1636</v>
      </c>
      <c r="G25" s="22" t="s">
        <v>37</v>
      </c>
      <c r="H25" s="21">
        <v>1803</v>
      </c>
      <c r="I25" s="23">
        <v>20233.428</v>
      </c>
      <c r="J25" s="23">
        <v>24620.272000000001</v>
      </c>
      <c r="K25" s="23">
        <v>29847.715</v>
      </c>
      <c r="L25" s="23">
        <v>35245.411</v>
      </c>
      <c r="M25" s="23">
        <v>41689.972000000002</v>
      </c>
      <c r="N25" s="23">
        <v>49576.343999999997</v>
      </c>
      <c r="O25" s="23">
        <v>59746.896000000001</v>
      </c>
      <c r="P25" s="23">
        <v>72467.968999999997</v>
      </c>
      <c r="Q25" s="23">
        <v>87057.728000000003</v>
      </c>
      <c r="R25" s="23">
        <v>102662.223</v>
      </c>
      <c r="S25" s="23">
        <v>118985.489</v>
      </c>
      <c r="T25" s="23">
        <v>137262.679</v>
      </c>
      <c r="U25" s="23">
        <v>157356.48000000001</v>
      </c>
      <c r="V25" s="23">
        <v>177705.91800000001</v>
      </c>
      <c r="W25" s="23">
        <v>197562.625</v>
      </c>
      <c r="X25" s="23">
        <v>216903.74900000001</v>
      </c>
      <c r="Y25" s="23">
        <v>235990.09899999999</v>
      </c>
    </row>
    <row r="26" spans="2:25" x14ac:dyDescent="0.4">
      <c r="B26" s="25" t="s">
        <v>38</v>
      </c>
      <c r="C26" s="19">
        <v>9</v>
      </c>
      <c r="D26" s="19" t="s">
        <v>17</v>
      </c>
      <c r="E26" s="21" t="s">
        <v>39</v>
      </c>
      <c r="F26" s="21">
        <v>1637</v>
      </c>
      <c r="G26" s="22" t="s">
        <v>37</v>
      </c>
      <c r="H26" s="21">
        <v>1803</v>
      </c>
      <c r="I26" s="23">
        <v>6462.3810000000003</v>
      </c>
      <c r="J26" s="23">
        <v>7707.451</v>
      </c>
      <c r="K26" s="23">
        <v>9311.5339999999997</v>
      </c>
      <c r="L26" s="23">
        <v>10786.384</v>
      </c>
      <c r="M26" s="23">
        <v>12098.155000000001</v>
      </c>
      <c r="N26" s="23">
        <v>13015.897000000001</v>
      </c>
      <c r="O26" s="23">
        <v>14045.785</v>
      </c>
      <c r="P26" s="23">
        <v>15108.826999999999</v>
      </c>
      <c r="Q26" s="23">
        <v>16075.063</v>
      </c>
      <c r="R26" s="23">
        <v>17000.924999999999</v>
      </c>
      <c r="S26" s="23">
        <v>17787.488000000001</v>
      </c>
      <c r="T26" s="23">
        <v>18508.159</v>
      </c>
      <c r="U26" s="23">
        <v>19176.498</v>
      </c>
      <c r="V26" s="23">
        <v>19724.977999999999</v>
      </c>
      <c r="W26" s="23">
        <v>20152.84</v>
      </c>
      <c r="X26" s="23">
        <v>20494.245999999999</v>
      </c>
      <c r="Y26" s="23">
        <v>20786.039000000001</v>
      </c>
    </row>
    <row r="27" spans="2:25" x14ac:dyDescent="0.4">
      <c r="B27" s="24" t="s">
        <v>40</v>
      </c>
      <c r="C27" s="19">
        <v>10</v>
      </c>
      <c r="D27" s="19" t="s">
        <v>17</v>
      </c>
      <c r="E27" s="21" t="s">
        <v>19</v>
      </c>
      <c r="F27" s="21">
        <v>1802</v>
      </c>
      <c r="G27" s="22" t="s">
        <v>23</v>
      </c>
      <c r="H27" s="21">
        <v>900</v>
      </c>
      <c r="I27" s="23" t="s">
        <v>24</v>
      </c>
      <c r="J27" s="23" t="s">
        <v>24</v>
      </c>
      <c r="K27" s="23" t="s">
        <v>24</v>
      </c>
      <c r="L27" s="23" t="s">
        <v>24</v>
      </c>
      <c r="M27" s="23" t="s">
        <v>24</v>
      </c>
      <c r="N27" s="23" t="s">
        <v>24</v>
      </c>
      <c r="O27" s="23" t="s">
        <v>24</v>
      </c>
      <c r="P27" s="23" t="s">
        <v>24</v>
      </c>
      <c r="Q27" s="23" t="s">
        <v>24</v>
      </c>
      <c r="R27" s="23" t="s">
        <v>24</v>
      </c>
      <c r="S27" s="23" t="s">
        <v>24</v>
      </c>
      <c r="T27" s="23" t="s">
        <v>24</v>
      </c>
      <c r="U27" s="23" t="s">
        <v>24</v>
      </c>
      <c r="V27" s="23" t="s">
        <v>24</v>
      </c>
      <c r="W27" s="23" t="s">
        <v>24</v>
      </c>
      <c r="X27" s="23" t="s">
        <v>24</v>
      </c>
      <c r="Y27" s="23" t="s">
        <v>24</v>
      </c>
    </row>
    <row r="28" spans="2:25" x14ac:dyDescent="0.4">
      <c r="B28" s="25" t="s">
        <v>41</v>
      </c>
      <c r="C28" s="19">
        <v>11</v>
      </c>
      <c r="D28" s="19" t="s">
        <v>17</v>
      </c>
      <c r="E28" s="21" t="s">
        <v>42</v>
      </c>
      <c r="F28" s="21">
        <v>1503</v>
      </c>
      <c r="G28" s="22" t="s">
        <v>43</v>
      </c>
      <c r="H28" s="21">
        <v>1802</v>
      </c>
      <c r="I28" s="23">
        <v>231810.106</v>
      </c>
      <c r="J28" s="23">
        <v>258553.747</v>
      </c>
      <c r="K28" s="23">
        <v>285951.72499999998</v>
      </c>
      <c r="L28" s="23">
        <v>309683.52</v>
      </c>
      <c r="M28" s="23">
        <v>329488.255</v>
      </c>
      <c r="N28" s="23">
        <v>343998.51799999998</v>
      </c>
      <c r="O28" s="23">
        <v>355619.505</v>
      </c>
      <c r="P28" s="23">
        <v>364547.60200000001</v>
      </c>
      <c r="Q28" s="23">
        <v>371890.89399999997</v>
      </c>
      <c r="R28" s="23">
        <v>375074.82900000003</v>
      </c>
      <c r="S28" s="23">
        <v>376418.20899999997</v>
      </c>
      <c r="T28" s="23">
        <v>380110.25900000002</v>
      </c>
      <c r="U28" s="23">
        <v>383650.83199999999</v>
      </c>
      <c r="V28" s="23">
        <v>385868.75400000002</v>
      </c>
      <c r="W28" s="23">
        <v>387937.88400000002</v>
      </c>
      <c r="X28" s="23">
        <v>390349.88</v>
      </c>
      <c r="Y28" s="23">
        <v>393167.88699999999</v>
      </c>
    </row>
    <row r="29" spans="2:25" x14ac:dyDescent="0.4">
      <c r="B29" s="25" t="s">
        <v>44</v>
      </c>
      <c r="C29" s="19">
        <v>12</v>
      </c>
      <c r="D29" s="19" t="s">
        <v>17</v>
      </c>
      <c r="E29" s="21" t="s">
        <v>42</v>
      </c>
      <c r="F29" s="21">
        <v>1517</v>
      </c>
      <c r="G29" s="22" t="s">
        <v>43</v>
      </c>
      <c r="H29" s="21">
        <v>1802</v>
      </c>
      <c r="I29" s="23">
        <v>469781.99</v>
      </c>
      <c r="J29" s="23">
        <v>563099.71400000004</v>
      </c>
      <c r="K29" s="23">
        <v>674260.94099999999</v>
      </c>
      <c r="L29" s="23">
        <v>799818.76399999997</v>
      </c>
      <c r="M29" s="23">
        <v>916483.79200000002</v>
      </c>
      <c r="N29" s="23">
        <v>1010195.802</v>
      </c>
      <c r="O29" s="23">
        <v>1112948.996</v>
      </c>
      <c r="P29" s="23">
        <v>1236929.4779999999</v>
      </c>
      <c r="Q29" s="23">
        <v>1320021.8259999999</v>
      </c>
      <c r="R29" s="23">
        <v>1381746.0930000001</v>
      </c>
      <c r="S29" s="23">
        <v>1433384.399</v>
      </c>
      <c r="T29" s="23">
        <v>1486072.8419999999</v>
      </c>
      <c r="U29" s="23">
        <v>1540423.017</v>
      </c>
      <c r="V29" s="23">
        <v>1590690.013</v>
      </c>
      <c r="W29" s="23">
        <v>1631084.9790000001</v>
      </c>
      <c r="X29" s="23">
        <v>1664396.9739999999</v>
      </c>
      <c r="Y29" s="23">
        <v>1692900.618</v>
      </c>
    </row>
    <row r="30" spans="2:25" x14ac:dyDescent="0.4">
      <c r="B30" s="26" t="s">
        <v>45</v>
      </c>
      <c r="C30" s="19">
        <v>13</v>
      </c>
      <c r="D30" s="19" t="s">
        <v>17</v>
      </c>
      <c r="E30" s="21" t="s">
        <v>42</v>
      </c>
      <c r="F30" s="21">
        <v>1502</v>
      </c>
      <c r="G30" s="22" t="s">
        <v>43</v>
      </c>
      <c r="H30" s="21">
        <v>1517</v>
      </c>
      <c r="I30" s="23">
        <v>287567.86099999998</v>
      </c>
      <c r="J30" s="23">
        <v>342395.09499999997</v>
      </c>
      <c r="K30" s="23">
        <v>409444.93900000001</v>
      </c>
      <c r="L30" s="23">
        <v>488281.58899999998</v>
      </c>
      <c r="M30" s="23">
        <v>554354.21299999999</v>
      </c>
      <c r="N30" s="23">
        <v>592119.42799999996</v>
      </c>
      <c r="O30" s="23">
        <v>630282.38600000006</v>
      </c>
      <c r="P30" s="23">
        <v>689222.04099999997</v>
      </c>
      <c r="Q30" s="23">
        <v>709523.9</v>
      </c>
      <c r="R30" s="23">
        <v>712335.30099999998</v>
      </c>
      <c r="S30" s="23">
        <v>708368.57700000005</v>
      </c>
      <c r="T30" s="23">
        <v>708173.24300000002</v>
      </c>
      <c r="U30" s="23">
        <v>714627.554</v>
      </c>
      <c r="V30" s="23">
        <v>721501.59900000005</v>
      </c>
      <c r="W30" s="23">
        <v>722113.22600000002</v>
      </c>
      <c r="X30" s="23">
        <v>718642.57400000002</v>
      </c>
      <c r="Y30" s="23">
        <v>713106.57700000005</v>
      </c>
    </row>
    <row r="31" spans="2:25" x14ac:dyDescent="0.4">
      <c r="B31" s="26" t="s">
        <v>46</v>
      </c>
      <c r="C31" s="19">
        <v>14</v>
      </c>
      <c r="D31" s="19" t="s">
        <v>17</v>
      </c>
      <c r="E31" s="21" t="s">
        <v>42</v>
      </c>
      <c r="F31" s="21">
        <v>1501</v>
      </c>
      <c r="G31" s="22" t="s">
        <v>43</v>
      </c>
      <c r="H31" s="21">
        <v>1517</v>
      </c>
      <c r="I31" s="23">
        <v>182214.12899999999</v>
      </c>
      <c r="J31" s="23">
        <v>220704.61900000001</v>
      </c>
      <c r="K31" s="23">
        <v>264816.00199999998</v>
      </c>
      <c r="L31" s="23">
        <v>311537.17499999999</v>
      </c>
      <c r="M31" s="23">
        <v>362129.57900000003</v>
      </c>
      <c r="N31" s="23">
        <v>418076.37400000001</v>
      </c>
      <c r="O31" s="23">
        <v>482666.61</v>
      </c>
      <c r="P31" s="23">
        <v>547707.43700000003</v>
      </c>
      <c r="Q31" s="23">
        <v>610497.92599999998</v>
      </c>
      <c r="R31" s="23">
        <v>669410.79200000002</v>
      </c>
      <c r="S31" s="23">
        <v>725015.82200000004</v>
      </c>
      <c r="T31" s="23">
        <v>777899.59900000005</v>
      </c>
      <c r="U31" s="23">
        <v>825795.46299999999</v>
      </c>
      <c r="V31" s="23">
        <v>869188.41399999999</v>
      </c>
      <c r="W31" s="23">
        <v>908971.75300000003</v>
      </c>
      <c r="X31" s="23">
        <v>945754.4</v>
      </c>
      <c r="Y31" s="23">
        <v>979794.04099999997</v>
      </c>
    </row>
    <row r="32" spans="2:25" x14ac:dyDescent="0.4">
      <c r="B32" s="25" t="s">
        <v>47</v>
      </c>
      <c r="C32" s="19">
        <v>15</v>
      </c>
      <c r="D32" s="19" t="s">
        <v>17</v>
      </c>
      <c r="E32" s="21" t="s">
        <v>42</v>
      </c>
      <c r="F32" s="21">
        <v>1500</v>
      </c>
      <c r="G32" s="22" t="s">
        <v>43</v>
      </c>
      <c r="H32" s="21">
        <v>1802</v>
      </c>
      <c r="I32" s="23">
        <v>25678.878000000001</v>
      </c>
      <c r="J32" s="23">
        <v>30792.870999999999</v>
      </c>
      <c r="K32" s="23">
        <v>36779.779000000002</v>
      </c>
      <c r="L32" s="23">
        <v>44464.73</v>
      </c>
      <c r="M32" s="23">
        <v>53899.315999999999</v>
      </c>
      <c r="N32" s="23">
        <v>65131.339</v>
      </c>
      <c r="O32" s="23">
        <v>79558.373000000007</v>
      </c>
      <c r="P32" s="23">
        <v>96929.793000000005</v>
      </c>
      <c r="Q32" s="23">
        <v>117710.959</v>
      </c>
      <c r="R32" s="23">
        <v>141610.478</v>
      </c>
      <c r="S32" s="23">
        <v>168184.45</v>
      </c>
      <c r="T32" s="23">
        <v>197768.171</v>
      </c>
      <c r="U32" s="23">
        <v>229782.61300000001</v>
      </c>
      <c r="V32" s="23">
        <v>263573.61900000001</v>
      </c>
      <c r="W32" s="23">
        <v>298340.77799999999</v>
      </c>
      <c r="X32" s="23">
        <v>333608.78600000002</v>
      </c>
      <c r="Y32" s="23">
        <v>369143.81699999998</v>
      </c>
    </row>
    <row r="33" spans="2:25" x14ac:dyDescent="0.4">
      <c r="B33" s="25" t="s">
        <v>48</v>
      </c>
      <c r="C33" s="19">
        <v>16</v>
      </c>
      <c r="D33" s="19" t="s">
        <v>17</v>
      </c>
      <c r="E33" s="21" t="s">
        <v>19</v>
      </c>
      <c r="F33" s="21">
        <v>1518</v>
      </c>
      <c r="G33" s="22" t="s">
        <v>43</v>
      </c>
      <c r="H33" s="21">
        <v>1802</v>
      </c>
      <c r="I33" s="23">
        <v>335.37099999999998</v>
      </c>
      <c r="J33" s="23">
        <v>410.09100000000001</v>
      </c>
      <c r="K33" s="23">
        <v>496.02600000000001</v>
      </c>
      <c r="L33" s="23">
        <v>579.68200000000002</v>
      </c>
      <c r="M33" s="23">
        <v>645.99400000000003</v>
      </c>
      <c r="N33" s="23">
        <v>694.226</v>
      </c>
      <c r="O33" s="23">
        <v>725.28</v>
      </c>
      <c r="P33" s="23">
        <v>747.46199999999999</v>
      </c>
      <c r="Q33" s="23">
        <v>773.91800000000001</v>
      </c>
      <c r="R33" s="23">
        <v>827.91099999999994</v>
      </c>
      <c r="S33" s="23">
        <v>895.971</v>
      </c>
      <c r="T33" s="23">
        <v>965.35500000000002</v>
      </c>
      <c r="U33" s="23">
        <v>1028.585</v>
      </c>
      <c r="V33" s="23">
        <v>1091.8209999999999</v>
      </c>
      <c r="W33" s="23">
        <v>1149.2049999999999</v>
      </c>
      <c r="X33" s="23">
        <v>1203.854</v>
      </c>
      <c r="Y33" s="23">
        <v>1254.6869999999999</v>
      </c>
    </row>
    <row r="34" spans="2:25" x14ac:dyDescent="0.4">
      <c r="B34" s="24" t="s">
        <v>49</v>
      </c>
      <c r="C34" s="19">
        <v>17</v>
      </c>
      <c r="D34" s="19" t="s">
        <v>17</v>
      </c>
      <c r="E34" s="21" t="s">
        <v>50</v>
      </c>
      <c r="F34" s="21">
        <v>1840</v>
      </c>
      <c r="G34" s="22" t="s">
        <v>23</v>
      </c>
      <c r="H34" s="21">
        <v>900</v>
      </c>
      <c r="I34" s="23" t="s">
        <v>24</v>
      </c>
      <c r="J34" s="23" t="s">
        <v>24</v>
      </c>
      <c r="K34" s="23" t="s">
        <v>24</v>
      </c>
      <c r="L34" s="23" t="s">
        <v>24</v>
      </c>
      <c r="M34" s="23" t="s">
        <v>24</v>
      </c>
      <c r="N34" s="23" t="s">
        <v>24</v>
      </c>
      <c r="O34" s="23" t="s">
        <v>24</v>
      </c>
      <c r="P34" s="23" t="s">
        <v>24</v>
      </c>
      <c r="Q34" s="23" t="s">
        <v>24</v>
      </c>
      <c r="R34" s="23" t="s">
        <v>24</v>
      </c>
      <c r="S34" s="23" t="s">
        <v>24</v>
      </c>
      <c r="T34" s="23" t="s">
        <v>24</v>
      </c>
      <c r="U34" s="23" t="s">
        <v>24</v>
      </c>
      <c r="V34" s="23" t="s">
        <v>24</v>
      </c>
      <c r="W34" s="23" t="s">
        <v>24</v>
      </c>
      <c r="X34" s="23" t="s">
        <v>24</v>
      </c>
      <c r="Y34" s="23" t="s">
        <v>24</v>
      </c>
    </row>
    <row r="35" spans="2:25" x14ac:dyDescent="0.4">
      <c r="B35" s="25" t="s">
        <v>51</v>
      </c>
      <c r="C35" s="19">
        <v>18</v>
      </c>
      <c r="D35" s="19" t="s">
        <v>17</v>
      </c>
      <c r="E35" s="21" t="s">
        <v>52</v>
      </c>
      <c r="F35" s="21">
        <v>903</v>
      </c>
      <c r="G35" s="22" t="s">
        <v>53</v>
      </c>
      <c r="H35" s="21">
        <v>1840</v>
      </c>
      <c r="I35" s="23">
        <v>47096.188000000002</v>
      </c>
      <c r="J35" s="23">
        <v>56411.328000000001</v>
      </c>
      <c r="K35" s="23">
        <v>67750.154999999999</v>
      </c>
      <c r="L35" s="23">
        <v>81102.847999999998</v>
      </c>
      <c r="M35" s="23">
        <v>97500.444000000003</v>
      </c>
      <c r="N35" s="23">
        <v>117958.55</v>
      </c>
      <c r="O35" s="23">
        <v>143103.28599999999</v>
      </c>
      <c r="P35" s="23">
        <v>171413.68700000001</v>
      </c>
      <c r="Q35" s="23">
        <v>202107.71400000001</v>
      </c>
      <c r="R35" s="23">
        <v>235993.02499999999</v>
      </c>
      <c r="S35" s="23">
        <v>274729.52299999999</v>
      </c>
      <c r="T35" s="23">
        <v>320475.48200000002</v>
      </c>
      <c r="U35" s="23">
        <v>373250.99400000001</v>
      </c>
      <c r="V35" s="23">
        <v>427781.91</v>
      </c>
      <c r="W35" s="23">
        <v>482923.55800000002</v>
      </c>
      <c r="X35" s="23">
        <v>538987.45200000005</v>
      </c>
      <c r="Y35" s="23">
        <v>596387.13399999996</v>
      </c>
    </row>
    <row r="36" spans="2:25" x14ac:dyDescent="0.4">
      <c r="B36" s="25" t="s">
        <v>54</v>
      </c>
      <c r="C36" s="19">
        <v>19</v>
      </c>
      <c r="D36" s="19" t="s">
        <v>17</v>
      </c>
      <c r="E36" s="21" t="s">
        <v>55</v>
      </c>
      <c r="F36" s="21">
        <v>935</v>
      </c>
      <c r="G36" s="22" t="s">
        <v>53</v>
      </c>
      <c r="H36" s="21">
        <v>1840</v>
      </c>
      <c r="I36" s="23">
        <v>411603.40500000003</v>
      </c>
      <c r="J36" s="23">
        <v>491465.163</v>
      </c>
      <c r="K36" s="23">
        <v>587414.82499999995</v>
      </c>
      <c r="L36" s="23">
        <v>699873.83700000006</v>
      </c>
      <c r="M36" s="23">
        <v>802393.10499999998</v>
      </c>
      <c r="N36" s="23">
        <v>876562.20499999996</v>
      </c>
      <c r="O36" s="23">
        <v>954681.13500000001</v>
      </c>
      <c r="P36" s="23">
        <v>1051751.4680000001</v>
      </c>
      <c r="Q36" s="23">
        <v>1112712.524</v>
      </c>
      <c r="R36" s="23">
        <v>1155124.2</v>
      </c>
      <c r="S36" s="23">
        <v>1186144.57</v>
      </c>
      <c r="T36" s="23">
        <v>1215698.8570000001</v>
      </c>
      <c r="U36" s="23">
        <v>1243138.835</v>
      </c>
      <c r="V36" s="23">
        <v>1267030.3330000001</v>
      </c>
      <c r="W36" s="23">
        <v>1283183.78</v>
      </c>
      <c r="X36" s="23">
        <v>1293858.246</v>
      </c>
      <c r="Y36" s="23">
        <v>1300261.3370000001</v>
      </c>
    </row>
    <row r="37" spans="2:25" x14ac:dyDescent="0.4">
      <c r="B37" s="25" t="s">
        <v>56</v>
      </c>
      <c r="C37" s="19">
        <v>20</v>
      </c>
      <c r="D37" s="19" t="s">
        <v>17</v>
      </c>
      <c r="E37" s="21" t="s">
        <v>57</v>
      </c>
      <c r="F37" s="21">
        <v>908</v>
      </c>
      <c r="G37" s="22" t="s">
        <v>53</v>
      </c>
      <c r="H37" s="21">
        <v>1840</v>
      </c>
      <c r="I37" s="23">
        <v>142905.522</v>
      </c>
      <c r="J37" s="23">
        <v>156505.79399999999</v>
      </c>
      <c r="K37" s="23">
        <v>170272.68400000001</v>
      </c>
      <c r="L37" s="23">
        <v>180308.18100000001</v>
      </c>
      <c r="M37" s="23">
        <v>188280.38399999999</v>
      </c>
      <c r="N37" s="23">
        <v>194480.52100000001</v>
      </c>
      <c r="O37" s="23">
        <v>199895.383</v>
      </c>
      <c r="P37" s="23">
        <v>204186.18299999999</v>
      </c>
      <c r="Q37" s="23">
        <v>202579.546</v>
      </c>
      <c r="R37" s="23">
        <v>196882.96400000001</v>
      </c>
      <c r="S37" s="23">
        <v>191735.63399999999</v>
      </c>
      <c r="T37" s="23">
        <v>190246.04399999999</v>
      </c>
      <c r="U37" s="23">
        <v>190811.397</v>
      </c>
      <c r="V37" s="23">
        <v>191723.92600000001</v>
      </c>
      <c r="W37" s="23">
        <v>192144.16800000001</v>
      </c>
      <c r="X37" s="23">
        <v>191993.79800000001</v>
      </c>
      <c r="Y37" s="23">
        <v>191583.924</v>
      </c>
    </row>
    <row r="38" spans="2:25" x14ac:dyDescent="0.4">
      <c r="B38" s="25" t="s">
        <v>58</v>
      </c>
      <c r="C38" s="19">
        <v>21</v>
      </c>
      <c r="D38" s="19" t="s">
        <v>17</v>
      </c>
      <c r="E38" s="21" t="s">
        <v>59</v>
      </c>
      <c r="F38" s="21">
        <v>904</v>
      </c>
      <c r="G38" s="22" t="s">
        <v>53</v>
      </c>
      <c r="H38" s="21">
        <v>1840</v>
      </c>
      <c r="I38" s="23">
        <v>58651.076999999997</v>
      </c>
      <c r="J38" s="23">
        <v>70540.225999999995</v>
      </c>
      <c r="K38" s="23">
        <v>84576.513000000006</v>
      </c>
      <c r="L38" s="23">
        <v>99054.172000000006</v>
      </c>
      <c r="M38" s="23">
        <v>113560.298</v>
      </c>
      <c r="N38" s="23">
        <v>128782.39</v>
      </c>
      <c r="O38" s="23">
        <v>144623.016</v>
      </c>
      <c r="P38" s="23">
        <v>159711.31099999999</v>
      </c>
      <c r="Q38" s="23">
        <v>174073.63200000001</v>
      </c>
      <c r="R38" s="23">
        <v>186422.67800000001</v>
      </c>
      <c r="S38" s="23">
        <v>195927.826</v>
      </c>
      <c r="T38" s="23">
        <v>202497.774</v>
      </c>
      <c r="U38" s="23">
        <v>207509.269</v>
      </c>
      <c r="V38" s="23">
        <v>211130.71</v>
      </c>
      <c r="W38" s="23">
        <v>213129.34599999999</v>
      </c>
      <c r="X38" s="23">
        <v>213649.859</v>
      </c>
      <c r="Y38" s="23">
        <v>213068.74600000001</v>
      </c>
    </row>
    <row r="39" spans="2:25" x14ac:dyDescent="0.4">
      <c r="B39" s="25" t="s">
        <v>60</v>
      </c>
      <c r="C39" s="19">
        <v>22</v>
      </c>
      <c r="D39" s="19" t="s">
        <v>17</v>
      </c>
      <c r="E39" s="21" t="s">
        <v>61</v>
      </c>
      <c r="F39" s="21">
        <v>905</v>
      </c>
      <c r="G39" s="22" t="s">
        <v>53</v>
      </c>
      <c r="H39" s="21">
        <v>1840</v>
      </c>
      <c r="I39" s="23">
        <v>61902.510999999999</v>
      </c>
      <c r="J39" s="23">
        <v>71588.444000000003</v>
      </c>
      <c r="K39" s="23">
        <v>80188.036999999997</v>
      </c>
      <c r="L39" s="23">
        <v>86110.982999999993</v>
      </c>
      <c r="M39" s="23">
        <v>89893.519</v>
      </c>
      <c r="N39" s="23">
        <v>92736.793999999994</v>
      </c>
      <c r="O39" s="23">
        <v>96278.167000000001</v>
      </c>
      <c r="P39" s="23">
        <v>101019.317</v>
      </c>
      <c r="Q39" s="23">
        <v>107083.565</v>
      </c>
      <c r="R39" s="23">
        <v>112328.587</v>
      </c>
      <c r="S39" s="23">
        <v>117195.07399999999</v>
      </c>
      <c r="T39" s="23">
        <v>122053.98</v>
      </c>
      <c r="U39" s="23">
        <v>125419.822</v>
      </c>
      <c r="V39" s="23">
        <v>127959.76700000001</v>
      </c>
      <c r="W39" s="23">
        <v>130719.185</v>
      </c>
      <c r="X39" s="23">
        <v>133852.978</v>
      </c>
      <c r="Y39" s="23">
        <v>137162.37299999999</v>
      </c>
    </row>
    <row r="40" spans="2:25" x14ac:dyDescent="0.4">
      <c r="B40" s="25" t="s">
        <v>62</v>
      </c>
      <c r="C40" s="19">
        <v>23</v>
      </c>
      <c r="D40" s="19" t="s">
        <v>17</v>
      </c>
      <c r="E40" s="21" t="s">
        <v>63</v>
      </c>
      <c r="F40" s="21">
        <v>909</v>
      </c>
      <c r="G40" s="22" t="s">
        <v>53</v>
      </c>
      <c r="H40" s="21">
        <v>1840</v>
      </c>
      <c r="I40" s="23">
        <v>5447.6419999999998</v>
      </c>
      <c r="J40" s="23">
        <v>6345.4679999999998</v>
      </c>
      <c r="K40" s="23">
        <v>7286.2569999999996</v>
      </c>
      <c r="L40" s="23">
        <v>8096.6750000000002</v>
      </c>
      <c r="M40" s="23">
        <v>8889.607</v>
      </c>
      <c r="N40" s="23">
        <v>9499.4249999999993</v>
      </c>
      <c r="O40" s="23">
        <v>10271.166999999999</v>
      </c>
      <c r="P40" s="23">
        <v>11072.369000000001</v>
      </c>
      <c r="Q40" s="23">
        <v>11840.616</v>
      </c>
      <c r="R40" s="23">
        <v>12507.857</v>
      </c>
      <c r="S40" s="23">
        <v>13150.402</v>
      </c>
      <c r="T40" s="23">
        <v>13944.49</v>
      </c>
      <c r="U40" s="23">
        <v>14754.73</v>
      </c>
      <c r="V40" s="23">
        <v>15597.561</v>
      </c>
      <c r="W40" s="23">
        <v>16412.809000000001</v>
      </c>
      <c r="X40" s="23">
        <v>17217.161</v>
      </c>
      <c r="Y40" s="23">
        <v>18003.494999999999</v>
      </c>
    </row>
    <row r="41" spans="2:25" x14ac:dyDescent="0.4">
      <c r="B41" s="24" t="s">
        <v>64</v>
      </c>
      <c r="C41" s="19">
        <v>24</v>
      </c>
      <c r="D41" s="19" t="s">
        <v>17</v>
      </c>
      <c r="E41" s="21" t="s">
        <v>65</v>
      </c>
      <c r="F41" s="21">
        <v>1828</v>
      </c>
      <c r="G41" s="22" t="s">
        <v>23</v>
      </c>
      <c r="H41" s="21">
        <v>900</v>
      </c>
      <c r="I41" s="23" t="s">
        <v>24</v>
      </c>
      <c r="J41" s="23" t="s">
        <v>24</v>
      </c>
      <c r="K41" s="23" t="s">
        <v>24</v>
      </c>
      <c r="L41" s="23" t="s">
        <v>24</v>
      </c>
      <c r="M41" s="23" t="s">
        <v>24</v>
      </c>
      <c r="N41" s="23" t="s">
        <v>24</v>
      </c>
      <c r="O41" s="23" t="s">
        <v>24</v>
      </c>
      <c r="P41" s="23" t="s">
        <v>24</v>
      </c>
      <c r="Q41" s="23" t="s">
        <v>24</v>
      </c>
      <c r="R41" s="23" t="s">
        <v>24</v>
      </c>
      <c r="S41" s="23" t="s">
        <v>24</v>
      </c>
      <c r="T41" s="23" t="s">
        <v>24</v>
      </c>
      <c r="U41" s="23" t="s">
        <v>24</v>
      </c>
      <c r="V41" s="23" t="s">
        <v>24</v>
      </c>
      <c r="W41" s="23" t="s">
        <v>24</v>
      </c>
      <c r="X41" s="23" t="s">
        <v>24</v>
      </c>
      <c r="Y41" s="23" t="s">
        <v>24</v>
      </c>
    </row>
    <row r="42" spans="2:25" x14ac:dyDescent="0.4">
      <c r="B42" s="27" t="s">
        <v>66</v>
      </c>
      <c r="C42" s="19">
        <v>25</v>
      </c>
      <c r="D42" s="19" t="s">
        <v>17</v>
      </c>
      <c r="E42" s="21" t="s">
        <v>19</v>
      </c>
      <c r="F42" s="21">
        <v>947</v>
      </c>
      <c r="G42" s="22" t="s">
        <v>67</v>
      </c>
      <c r="H42" s="21">
        <v>1828</v>
      </c>
      <c r="I42" s="23">
        <v>32884.536999999997</v>
      </c>
      <c r="J42" s="23">
        <v>38986.146999999997</v>
      </c>
      <c r="K42" s="23">
        <v>46535.167000000001</v>
      </c>
      <c r="L42" s="23">
        <v>55807.677000000003</v>
      </c>
      <c r="M42" s="23">
        <v>67779.448000000004</v>
      </c>
      <c r="N42" s="23">
        <v>82760.34</v>
      </c>
      <c r="O42" s="23">
        <v>101394.875</v>
      </c>
      <c r="P42" s="23">
        <v>123097.383</v>
      </c>
      <c r="Q42" s="23">
        <v>147973.80300000001</v>
      </c>
      <c r="R42" s="23">
        <v>177285.52</v>
      </c>
      <c r="S42" s="23">
        <v>211958.883</v>
      </c>
      <c r="T42" s="23">
        <v>252349.61199999999</v>
      </c>
      <c r="U42" s="23">
        <v>296797.77500000002</v>
      </c>
      <c r="V42" s="23">
        <v>342935.70799999998</v>
      </c>
      <c r="W42" s="23">
        <v>390910.55699999997</v>
      </c>
      <c r="X42" s="23">
        <v>440910.57799999998</v>
      </c>
      <c r="Y42" s="23">
        <v>492641.04100000003</v>
      </c>
    </row>
    <row r="43" spans="2:25" x14ac:dyDescent="0.4">
      <c r="B43" s="28" t="s">
        <v>68</v>
      </c>
      <c r="C43" s="19">
        <v>26</v>
      </c>
      <c r="D43" s="19" t="s">
        <v>17</v>
      </c>
      <c r="E43" s="21" t="s">
        <v>19</v>
      </c>
      <c r="F43" s="21">
        <v>910</v>
      </c>
      <c r="G43" s="22" t="s">
        <v>69</v>
      </c>
      <c r="H43" s="21">
        <v>947</v>
      </c>
      <c r="I43" s="23">
        <v>13050.472</v>
      </c>
      <c r="J43" s="23">
        <v>15725.368</v>
      </c>
      <c r="K43" s="23">
        <v>18978.983</v>
      </c>
      <c r="L43" s="23">
        <v>23094.713</v>
      </c>
      <c r="M43" s="23">
        <v>28499.398000000001</v>
      </c>
      <c r="N43" s="23">
        <v>35360.718999999997</v>
      </c>
      <c r="O43" s="23">
        <v>44065.550999999999</v>
      </c>
      <c r="P43" s="23">
        <v>54501.811999999998</v>
      </c>
      <c r="Q43" s="23">
        <v>67037.921000000002</v>
      </c>
      <c r="R43" s="23">
        <v>82160.433999999994</v>
      </c>
      <c r="S43" s="23">
        <v>99515.563999999998</v>
      </c>
      <c r="T43" s="23">
        <v>118723.577</v>
      </c>
      <c r="U43" s="23">
        <v>138945.315</v>
      </c>
      <c r="V43" s="23">
        <v>159680.636</v>
      </c>
      <c r="W43" s="23">
        <v>181277.255</v>
      </c>
      <c r="X43" s="23">
        <v>203574.23300000001</v>
      </c>
      <c r="Y43" s="23">
        <v>226198.36900000001</v>
      </c>
    </row>
    <row r="44" spans="2:25" x14ac:dyDescent="0.4">
      <c r="B44" s="29" t="s">
        <v>70</v>
      </c>
      <c r="C44" s="19">
        <v>27</v>
      </c>
      <c r="D44" s="19" t="s">
        <v>17</v>
      </c>
      <c r="E44" s="21" t="s">
        <v>19</v>
      </c>
      <c r="F44" s="21">
        <v>108</v>
      </c>
      <c r="G44" s="22" t="s">
        <v>71</v>
      </c>
      <c r="H44" s="21">
        <v>910</v>
      </c>
      <c r="I44" s="23">
        <v>283.017</v>
      </c>
      <c r="J44" s="23">
        <v>374.9</v>
      </c>
      <c r="K44" s="23">
        <v>454.94200000000001</v>
      </c>
      <c r="L44" s="23">
        <v>521.96600000000001</v>
      </c>
      <c r="M44" s="23">
        <v>589.27599999999995</v>
      </c>
      <c r="N44" s="23">
        <v>735.26199999999994</v>
      </c>
      <c r="O44" s="23">
        <v>998.51599999999996</v>
      </c>
      <c r="P44" s="23">
        <v>1351.896</v>
      </c>
      <c r="Q44" s="23">
        <v>1705.576</v>
      </c>
      <c r="R44" s="23">
        <v>2012.078</v>
      </c>
      <c r="S44" s="23">
        <v>2359.732</v>
      </c>
      <c r="T44" s="23">
        <v>2838.5050000000001</v>
      </c>
      <c r="U44" s="23">
        <v>3453.125</v>
      </c>
      <c r="V44" s="23">
        <v>4128.0379999999996</v>
      </c>
      <c r="W44" s="23">
        <v>4833.0249999999996</v>
      </c>
      <c r="X44" s="23">
        <v>5551.2920000000004</v>
      </c>
      <c r="Y44" s="23">
        <v>6294.308</v>
      </c>
    </row>
    <row r="45" spans="2:25" x14ac:dyDescent="0.4">
      <c r="B45" s="29" t="s">
        <v>72</v>
      </c>
      <c r="C45" s="19">
        <v>28</v>
      </c>
      <c r="D45" s="19" t="s">
        <v>17</v>
      </c>
      <c r="E45" s="21" t="s">
        <v>19</v>
      </c>
      <c r="F45" s="21">
        <v>174</v>
      </c>
      <c r="G45" s="22" t="s">
        <v>71</v>
      </c>
      <c r="H45" s="21">
        <v>910</v>
      </c>
      <c r="I45" s="23">
        <v>27.004999999999999</v>
      </c>
      <c r="J45" s="23">
        <v>33.320999999999998</v>
      </c>
      <c r="K45" s="23">
        <v>40.640999999999998</v>
      </c>
      <c r="L45" s="23">
        <v>48.677999999999997</v>
      </c>
      <c r="M45" s="23">
        <v>57.814999999999998</v>
      </c>
      <c r="N45" s="23">
        <v>69.23</v>
      </c>
      <c r="O45" s="23">
        <v>84.453000000000003</v>
      </c>
      <c r="P45" s="23">
        <v>101.88800000000001</v>
      </c>
      <c r="Q45" s="23">
        <v>119.23099999999999</v>
      </c>
      <c r="R45" s="23">
        <v>136.79300000000001</v>
      </c>
      <c r="S45" s="23">
        <v>155.65</v>
      </c>
      <c r="T45" s="23">
        <v>177.38800000000001</v>
      </c>
      <c r="U45" s="23">
        <v>202.149</v>
      </c>
      <c r="V45" s="23">
        <v>226.768</v>
      </c>
      <c r="W45" s="23">
        <v>250.51900000000001</v>
      </c>
      <c r="X45" s="23">
        <v>273.51400000000001</v>
      </c>
      <c r="Y45" s="23">
        <v>296.42399999999998</v>
      </c>
    </row>
    <row r="46" spans="2:25" x14ac:dyDescent="0.4">
      <c r="B46" s="29" t="s">
        <v>73</v>
      </c>
      <c r="C46" s="19">
        <v>29</v>
      </c>
      <c r="D46" s="19" t="s">
        <v>17</v>
      </c>
      <c r="E46" s="21" t="s">
        <v>19</v>
      </c>
      <c r="F46" s="21">
        <v>262</v>
      </c>
      <c r="G46" s="22" t="s">
        <v>71</v>
      </c>
      <c r="H46" s="21">
        <v>910</v>
      </c>
      <c r="I46" s="23">
        <v>46.500999999999998</v>
      </c>
      <c r="J46" s="23">
        <v>57.12</v>
      </c>
      <c r="K46" s="23">
        <v>71.504000000000005</v>
      </c>
      <c r="L46" s="23">
        <v>86.822999999999993</v>
      </c>
      <c r="M46" s="23">
        <v>106.73</v>
      </c>
      <c r="N46" s="23">
        <v>131.23500000000001</v>
      </c>
      <c r="O46" s="23">
        <v>157.161</v>
      </c>
      <c r="P46" s="23">
        <v>185.03</v>
      </c>
      <c r="Q46" s="23">
        <v>207.70500000000001</v>
      </c>
      <c r="R46" s="23">
        <v>227.92099999999999</v>
      </c>
      <c r="S46" s="23">
        <v>244.56899999999999</v>
      </c>
      <c r="T46" s="23">
        <v>256.428</v>
      </c>
      <c r="U46" s="23">
        <v>273.88</v>
      </c>
      <c r="V46" s="23">
        <v>290.24900000000002</v>
      </c>
      <c r="W46" s="23">
        <v>303.61099999999999</v>
      </c>
      <c r="X46" s="23">
        <v>313.21499999999997</v>
      </c>
      <c r="Y46" s="23">
        <v>319.50599999999997</v>
      </c>
    </row>
    <row r="47" spans="2:25" x14ac:dyDescent="0.4">
      <c r="B47" s="29" t="s">
        <v>74</v>
      </c>
      <c r="C47" s="19">
        <v>30</v>
      </c>
      <c r="D47" s="19" t="s">
        <v>17</v>
      </c>
      <c r="E47" s="21" t="s">
        <v>19</v>
      </c>
      <c r="F47" s="21">
        <v>232</v>
      </c>
      <c r="G47" s="22" t="s">
        <v>71</v>
      </c>
      <c r="H47" s="21">
        <v>910</v>
      </c>
      <c r="I47" s="23">
        <v>159.81899999999999</v>
      </c>
      <c r="J47" s="23">
        <v>167.53200000000001</v>
      </c>
      <c r="K47" s="23">
        <v>179.15</v>
      </c>
      <c r="L47" s="23">
        <v>187.58</v>
      </c>
      <c r="M47" s="23">
        <v>229.268</v>
      </c>
      <c r="N47" s="23">
        <v>263.108</v>
      </c>
      <c r="O47" s="23">
        <v>323.73200000000003</v>
      </c>
      <c r="P47" s="23">
        <v>426.51400000000001</v>
      </c>
      <c r="Q47" s="23">
        <v>520.44799999999998</v>
      </c>
      <c r="R47" s="23">
        <v>589.26199999999994</v>
      </c>
      <c r="S47" s="23">
        <v>703.71199999999999</v>
      </c>
      <c r="T47" s="23">
        <v>886.428</v>
      </c>
      <c r="U47" s="23">
        <v>1041.079</v>
      </c>
      <c r="V47" s="23">
        <v>1186.098</v>
      </c>
      <c r="W47" s="23">
        <v>1313.462</v>
      </c>
      <c r="X47" s="23">
        <v>1442.5129999999999</v>
      </c>
      <c r="Y47" s="23">
        <v>1584.3209999999999</v>
      </c>
    </row>
    <row r="48" spans="2:25" x14ac:dyDescent="0.4">
      <c r="B48" s="29" t="s">
        <v>75</v>
      </c>
      <c r="C48" s="19">
        <v>31</v>
      </c>
      <c r="D48" s="19" t="s">
        <v>17</v>
      </c>
      <c r="E48" s="21" t="s">
        <v>19</v>
      </c>
      <c r="F48" s="21">
        <v>231</v>
      </c>
      <c r="G48" s="22" t="s">
        <v>71</v>
      </c>
      <c r="H48" s="21">
        <v>910</v>
      </c>
      <c r="I48" s="23">
        <v>4066.1350000000002</v>
      </c>
      <c r="J48" s="23">
        <v>4773.7749999999996</v>
      </c>
      <c r="K48" s="23">
        <v>5546.4080000000004</v>
      </c>
      <c r="L48" s="23">
        <v>6663.6750000000002</v>
      </c>
      <c r="M48" s="23">
        <v>8174.6049999999996</v>
      </c>
      <c r="N48" s="23">
        <v>9984.81</v>
      </c>
      <c r="O48" s="23">
        <v>12435.922</v>
      </c>
      <c r="P48" s="23">
        <v>15364.994000000001</v>
      </c>
      <c r="Q48" s="23">
        <v>19431.707999999999</v>
      </c>
      <c r="R48" s="23">
        <v>24413.781999999999</v>
      </c>
      <c r="S48" s="23">
        <v>29531.093000000001</v>
      </c>
      <c r="T48" s="23">
        <v>34437.754000000001</v>
      </c>
      <c r="U48" s="23">
        <v>39509.682000000001</v>
      </c>
      <c r="V48" s="23">
        <v>44795.856</v>
      </c>
      <c r="W48" s="23">
        <v>50151.262000000002</v>
      </c>
      <c r="X48" s="23">
        <v>55301.669000000002</v>
      </c>
      <c r="Y48" s="23">
        <v>60092.712</v>
      </c>
    </row>
    <row r="49" spans="2:25" x14ac:dyDescent="0.4">
      <c r="B49" s="29" t="s">
        <v>76</v>
      </c>
      <c r="C49" s="19">
        <v>32</v>
      </c>
      <c r="D49" s="19" t="s">
        <v>17</v>
      </c>
      <c r="E49" s="21" t="s">
        <v>19</v>
      </c>
      <c r="F49" s="21">
        <v>404</v>
      </c>
      <c r="G49" s="22" t="s">
        <v>71</v>
      </c>
      <c r="H49" s="21">
        <v>910</v>
      </c>
      <c r="I49" s="23">
        <v>1349.2280000000001</v>
      </c>
      <c r="J49" s="23">
        <v>1765.364</v>
      </c>
      <c r="K49" s="23">
        <v>2276.1770000000001</v>
      </c>
      <c r="L49" s="23">
        <v>2919.2910000000002</v>
      </c>
      <c r="M49" s="23">
        <v>3766.8620000000001</v>
      </c>
      <c r="N49" s="23">
        <v>4841.0119999999997</v>
      </c>
      <c r="O49" s="23">
        <v>6156.2489999999998</v>
      </c>
      <c r="P49" s="23">
        <v>7591.2110000000002</v>
      </c>
      <c r="Q49" s="23">
        <v>8949.9760000000006</v>
      </c>
      <c r="R49" s="23">
        <v>10650.065000000001</v>
      </c>
      <c r="S49" s="23">
        <v>12609.513000000001</v>
      </c>
      <c r="T49" s="23">
        <v>14799.037</v>
      </c>
      <c r="U49" s="23">
        <v>16825.128000000001</v>
      </c>
      <c r="V49" s="23">
        <v>18536.564999999999</v>
      </c>
      <c r="W49" s="23">
        <v>20315.598999999998</v>
      </c>
      <c r="X49" s="23">
        <v>22178.241000000002</v>
      </c>
      <c r="Y49" s="23">
        <v>24085.962</v>
      </c>
    </row>
    <row r="50" spans="2:25" x14ac:dyDescent="0.4">
      <c r="B50" s="29" t="s">
        <v>77</v>
      </c>
      <c r="C50" s="19">
        <v>33</v>
      </c>
      <c r="D50" s="19" t="s">
        <v>17</v>
      </c>
      <c r="E50" s="21" t="s">
        <v>19</v>
      </c>
      <c r="F50" s="21">
        <v>450</v>
      </c>
      <c r="G50" s="22" t="s">
        <v>71</v>
      </c>
      <c r="H50" s="21">
        <v>910</v>
      </c>
      <c r="I50" s="23">
        <v>858.61199999999997</v>
      </c>
      <c r="J50" s="23">
        <v>1072.528</v>
      </c>
      <c r="K50" s="23">
        <v>1328.8489999999999</v>
      </c>
      <c r="L50" s="23">
        <v>1640.414</v>
      </c>
      <c r="M50" s="23">
        <v>2028.335</v>
      </c>
      <c r="N50" s="23">
        <v>2502.4290000000001</v>
      </c>
      <c r="O50" s="23">
        <v>3043.7950000000001</v>
      </c>
      <c r="P50" s="23">
        <v>3693.239</v>
      </c>
      <c r="Q50" s="23">
        <v>4520.3549999999996</v>
      </c>
      <c r="R50" s="23">
        <v>5553.2510000000002</v>
      </c>
      <c r="S50" s="23">
        <v>6674.7669999999998</v>
      </c>
      <c r="T50" s="23">
        <v>7860.0519999999997</v>
      </c>
      <c r="U50" s="23">
        <v>9098.7309999999998</v>
      </c>
      <c r="V50" s="23">
        <v>10478.438</v>
      </c>
      <c r="W50" s="23">
        <v>12000.177</v>
      </c>
      <c r="X50" s="23">
        <v>13620.026</v>
      </c>
      <c r="Y50" s="23">
        <v>15280.271000000001</v>
      </c>
    </row>
    <row r="51" spans="2:25" x14ac:dyDescent="0.4">
      <c r="B51" s="29" t="s">
        <v>78</v>
      </c>
      <c r="C51" s="19">
        <v>34</v>
      </c>
      <c r="D51" s="19" t="s">
        <v>17</v>
      </c>
      <c r="E51" s="21" t="s">
        <v>19</v>
      </c>
      <c r="F51" s="21">
        <v>454</v>
      </c>
      <c r="G51" s="22" t="s">
        <v>71</v>
      </c>
      <c r="H51" s="21">
        <v>910</v>
      </c>
      <c r="I51" s="23">
        <v>505.33100000000002</v>
      </c>
      <c r="J51" s="23">
        <v>589.31200000000001</v>
      </c>
      <c r="K51" s="23">
        <v>702.32</v>
      </c>
      <c r="L51" s="23">
        <v>862.74300000000005</v>
      </c>
      <c r="M51" s="23">
        <v>1086.421</v>
      </c>
      <c r="N51" s="23">
        <v>1384.0050000000001</v>
      </c>
      <c r="O51" s="23">
        <v>1752.079</v>
      </c>
      <c r="P51" s="23">
        <v>2263.9340000000002</v>
      </c>
      <c r="Q51" s="23">
        <v>2864.9259999999999</v>
      </c>
      <c r="R51" s="23">
        <v>3585.0279999999998</v>
      </c>
      <c r="S51" s="23">
        <v>4444.3149999999996</v>
      </c>
      <c r="T51" s="23">
        <v>5468.9129999999996</v>
      </c>
      <c r="U51" s="23">
        <v>6476.9129999999996</v>
      </c>
      <c r="V51" s="23">
        <v>7458.7950000000001</v>
      </c>
      <c r="W51" s="23">
        <v>8548.2839999999997</v>
      </c>
      <c r="X51" s="23">
        <v>9725.36</v>
      </c>
      <c r="Y51" s="23">
        <v>10935.626</v>
      </c>
    </row>
    <row r="52" spans="2:25" x14ac:dyDescent="0.4">
      <c r="B52" s="29" t="s">
        <v>79</v>
      </c>
      <c r="C52" s="19">
        <v>35</v>
      </c>
      <c r="D52" s="19" t="s">
        <v>17</v>
      </c>
      <c r="E52" s="21">
        <v>1</v>
      </c>
      <c r="F52" s="21">
        <v>480</v>
      </c>
      <c r="G52" s="22" t="s">
        <v>71</v>
      </c>
      <c r="H52" s="21">
        <v>910</v>
      </c>
      <c r="I52" s="23">
        <v>159.226</v>
      </c>
      <c r="J52" s="23">
        <v>192.90899999999999</v>
      </c>
      <c r="K52" s="23">
        <v>229.21299999999999</v>
      </c>
      <c r="L52" s="23">
        <v>251.10499999999999</v>
      </c>
      <c r="M52" s="23">
        <v>263.30200000000002</v>
      </c>
      <c r="N52" s="23">
        <v>283.93099999999998</v>
      </c>
      <c r="O52" s="23">
        <v>289.93400000000003</v>
      </c>
      <c r="P52" s="23">
        <v>296.09100000000001</v>
      </c>
      <c r="Q52" s="23">
        <v>314.11799999999999</v>
      </c>
      <c r="R52" s="23">
        <v>324.54399999999998</v>
      </c>
      <c r="S52" s="23">
        <v>335.39699999999999</v>
      </c>
      <c r="T52" s="23">
        <v>334.04199999999997</v>
      </c>
      <c r="U52" s="23">
        <v>322.53500000000003</v>
      </c>
      <c r="V52" s="23">
        <v>307.60500000000002</v>
      </c>
      <c r="W52" s="23">
        <v>292.89299999999997</v>
      </c>
      <c r="X52" s="23">
        <v>279.96899999999999</v>
      </c>
      <c r="Y52" s="23">
        <v>270.09800000000001</v>
      </c>
    </row>
    <row r="53" spans="2:25" x14ac:dyDescent="0.4">
      <c r="B53" s="29" t="s">
        <v>80</v>
      </c>
      <c r="C53" s="19">
        <v>36</v>
      </c>
      <c r="D53" s="19" t="s">
        <v>17</v>
      </c>
      <c r="E53" s="21" t="s">
        <v>19</v>
      </c>
      <c r="F53" s="21">
        <v>175</v>
      </c>
      <c r="G53" s="22" t="s">
        <v>71</v>
      </c>
      <c r="H53" s="21">
        <v>910</v>
      </c>
      <c r="I53" s="23">
        <v>11.371</v>
      </c>
      <c r="J53" s="23">
        <v>14.188000000000001</v>
      </c>
      <c r="K53" s="23">
        <v>17.974</v>
      </c>
      <c r="L53" s="23">
        <v>23.241</v>
      </c>
      <c r="M53" s="23">
        <v>30.541</v>
      </c>
      <c r="N53" s="23">
        <v>39.247999999999998</v>
      </c>
      <c r="O53" s="23">
        <v>47.652999999999999</v>
      </c>
      <c r="P53" s="23">
        <v>56.006</v>
      </c>
      <c r="Q53" s="23">
        <v>64.387</v>
      </c>
      <c r="R53" s="23">
        <v>76.781000000000006</v>
      </c>
      <c r="S53" s="23">
        <v>91.852999999999994</v>
      </c>
      <c r="T53" s="23">
        <v>110.13800000000001</v>
      </c>
      <c r="U53" s="23">
        <v>127.123</v>
      </c>
      <c r="V53" s="23">
        <v>142.78899999999999</v>
      </c>
      <c r="W53" s="23">
        <v>157.91800000000001</v>
      </c>
      <c r="X53" s="23">
        <v>172.733</v>
      </c>
      <c r="Y53" s="23">
        <v>187.001</v>
      </c>
    </row>
    <row r="54" spans="2:25" x14ac:dyDescent="0.4">
      <c r="B54" s="29" t="s">
        <v>81</v>
      </c>
      <c r="C54" s="19">
        <v>37</v>
      </c>
      <c r="D54" s="19" t="s">
        <v>17</v>
      </c>
      <c r="E54" s="21" t="s">
        <v>19</v>
      </c>
      <c r="F54" s="21">
        <v>508</v>
      </c>
      <c r="G54" s="22" t="s">
        <v>71</v>
      </c>
      <c r="H54" s="21">
        <v>910</v>
      </c>
      <c r="I54" s="23">
        <v>894.476</v>
      </c>
      <c r="J54" s="23">
        <v>1012.926</v>
      </c>
      <c r="K54" s="23">
        <v>1170.471</v>
      </c>
      <c r="L54" s="23">
        <v>1377.2460000000001</v>
      </c>
      <c r="M54" s="23">
        <v>1658.1590000000001</v>
      </c>
      <c r="N54" s="23">
        <v>2039.8440000000001</v>
      </c>
      <c r="O54" s="23">
        <v>2535.9780000000001</v>
      </c>
      <c r="P54" s="23">
        <v>3124.18</v>
      </c>
      <c r="Q54" s="23">
        <v>3854.5140000000001</v>
      </c>
      <c r="R54" s="23">
        <v>4792.2089999999998</v>
      </c>
      <c r="S54" s="23">
        <v>5992.1379999999999</v>
      </c>
      <c r="T54" s="23">
        <v>7352.2380000000003</v>
      </c>
      <c r="U54" s="23">
        <v>8842.3410000000003</v>
      </c>
      <c r="V54" s="23">
        <v>10474.526</v>
      </c>
      <c r="W54" s="23">
        <v>12269.683999999999</v>
      </c>
      <c r="X54" s="23">
        <v>14186.147000000001</v>
      </c>
      <c r="Y54" s="23">
        <v>16186.325999999999</v>
      </c>
    </row>
    <row r="55" spans="2:25" x14ac:dyDescent="0.4">
      <c r="B55" s="29" t="s">
        <v>82</v>
      </c>
      <c r="C55" s="19">
        <v>38</v>
      </c>
      <c r="D55" s="19" t="s">
        <v>17</v>
      </c>
      <c r="E55" s="21" t="s">
        <v>19</v>
      </c>
      <c r="F55" s="21">
        <v>638</v>
      </c>
      <c r="G55" s="22" t="s">
        <v>71</v>
      </c>
      <c r="H55" s="21">
        <v>910</v>
      </c>
      <c r="I55" s="23">
        <v>113.907</v>
      </c>
      <c r="J55" s="23">
        <v>141.31100000000001</v>
      </c>
      <c r="K55" s="23">
        <v>173.83600000000001</v>
      </c>
      <c r="L55" s="23">
        <v>205.98699999999999</v>
      </c>
      <c r="M55" s="23">
        <v>227.458</v>
      </c>
      <c r="N55" s="23">
        <v>241.86500000000001</v>
      </c>
      <c r="O55" s="23">
        <v>246.10599999999999</v>
      </c>
      <c r="P55" s="23">
        <v>246.63</v>
      </c>
      <c r="Q55" s="23">
        <v>249.476</v>
      </c>
      <c r="R55" s="23">
        <v>258.37</v>
      </c>
      <c r="S55" s="23">
        <v>272.95100000000002</v>
      </c>
      <c r="T55" s="23">
        <v>285.714</v>
      </c>
      <c r="U55" s="23">
        <v>298.09199999999998</v>
      </c>
      <c r="V55" s="23">
        <v>306.71899999999999</v>
      </c>
      <c r="W55" s="23">
        <v>312.47199999999998</v>
      </c>
      <c r="X55" s="23">
        <v>316.23099999999999</v>
      </c>
      <c r="Y55" s="23">
        <v>318.14100000000002</v>
      </c>
    </row>
    <row r="56" spans="2:25" x14ac:dyDescent="0.4">
      <c r="B56" s="29" t="s">
        <v>83</v>
      </c>
      <c r="C56" s="19">
        <v>39</v>
      </c>
      <c r="D56" s="19" t="s">
        <v>17</v>
      </c>
      <c r="E56" s="21" t="s">
        <v>19</v>
      </c>
      <c r="F56" s="21">
        <v>646</v>
      </c>
      <c r="G56" s="22" t="s">
        <v>71</v>
      </c>
      <c r="H56" s="21">
        <v>910</v>
      </c>
      <c r="I56" s="23">
        <v>404.01600000000002</v>
      </c>
      <c r="J56" s="23">
        <v>528.86400000000003</v>
      </c>
      <c r="K56" s="23">
        <v>708.96199999999999</v>
      </c>
      <c r="L56" s="23">
        <v>822.65200000000004</v>
      </c>
      <c r="M56" s="23">
        <v>982.96500000000003</v>
      </c>
      <c r="N56" s="23">
        <v>1220.338</v>
      </c>
      <c r="O56" s="23">
        <v>1591.7460000000001</v>
      </c>
      <c r="P56" s="23">
        <v>2017.759</v>
      </c>
      <c r="Q56" s="23">
        <v>2410.6210000000001</v>
      </c>
      <c r="R56" s="23">
        <v>2845.8980000000001</v>
      </c>
      <c r="S56" s="23">
        <v>3327.9459999999999</v>
      </c>
      <c r="T56" s="23">
        <v>3886.5540000000001</v>
      </c>
      <c r="U56" s="23">
        <v>4468.6130000000003</v>
      </c>
      <c r="V56" s="23">
        <v>5144.5230000000001</v>
      </c>
      <c r="W56" s="23">
        <v>5796.7489999999998</v>
      </c>
      <c r="X56" s="23">
        <v>6415.0309999999999</v>
      </c>
      <c r="Y56" s="23">
        <v>7002.2690000000002</v>
      </c>
    </row>
    <row r="57" spans="2:25" x14ac:dyDescent="0.4">
      <c r="B57" s="29" t="s">
        <v>84</v>
      </c>
      <c r="C57" s="19">
        <v>40</v>
      </c>
      <c r="D57" s="19" t="s">
        <v>17</v>
      </c>
      <c r="E57" s="21" t="s">
        <v>19</v>
      </c>
      <c r="F57" s="21">
        <v>690</v>
      </c>
      <c r="G57" s="22" t="s">
        <v>71</v>
      </c>
      <c r="H57" s="21">
        <v>910</v>
      </c>
      <c r="I57" s="23">
        <v>7.9329999999999998</v>
      </c>
      <c r="J57" s="23">
        <v>10.153</v>
      </c>
      <c r="K57" s="23">
        <v>12.92</v>
      </c>
      <c r="L57" s="23">
        <v>15.609</v>
      </c>
      <c r="M57" s="23">
        <v>18.09</v>
      </c>
      <c r="N57" s="23">
        <v>19.847000000000001</v>
      </c>
      <c r="O57" s="23">
        <v>20.93</v>
      </c>
      <c r="P57" s="23">
        <v>21.352</v>
      </c>
      <c r="Q57" s="23">
        <v>21.495000000000001</v>
      </c>
      <c r="R57" s="23">
        <v>20.925999999999998</v>
      </c>
      <c r="S57" s="23">
        <v>20.408000000000001</v>
      </c>
      <c r="T57" s="23">
        <v>20.879000000000001</v>
      </c>
      <c r="U57" s="23">
        <v>21.99</v>
      </c>
      <c r="V57" s="23">
        <v>23.22</v>
      </c>
      <c r="W57" s="23">
        <v>23.963999999999999</v>
      </c>
      <c r="X57" s="23">
        <v>24.349</v>
      </c>
      <c r="Y57" s="23">
        <v>24.556000000000001</v>
      </c>
    </row>
    <row r="58" spans="2:25" x14ac:dyDescent="0.4">
      <c r="B58" s="29" t="s">
        <v>85</v>
      </c>
      <c r="C58" s="19">
        <v>41</v>
      </c>
      <c r="D58" s="19" t="s">
        <v>17</v>
      </c>
      <c r="E58" s="21" t="s">
        <v>19</v>
      </c>
      <c r="F58" s="21">
        <v>706</v>
      </c>
      <c r="G58" s="22" t="s">
        <v>71</v>
      </c>
      <c r="H58" s="21">
        <v>910</v>
      </c>
      <c r="I58" s="23">
        <v>461.24400000000003</v>
      </c>
      <c r="J58" s="23">
        <v>540.89099999999996</v>
      </c>
      <c r="K58" s="23">
        <v>623.98900000000003</v>
      </c>
      <c r="L58" s="23">
        <v>722.96</v>
      </c>
      <c r="M58" s="23">
        <v>836.76099999999997</v>
      </c>
      <c r="N58" s="23">
        <v>946.952</v>
      </c>
      <c r="O58" s="23">
        <v>1074.365</v>
      </c>
      <c r="P58" s="23">
        <v>1276.5450000000001</v>
      </c>
      <c r="Q58" s="23">
        <v>1592.433</v>
      </c>
      <c r="R58" s="23">
        <v>2048.098</v>
      </c>
      <c r="S58" s="23">
        <v>2554.2710000000002</v>
      </c>
      <c r="T58" s="23">
        <v>3108.674</v>
      </c>
      <c r="U58" s="23">
        <v>3671.5569999999998</v>
      </c>
      <c r="V58" s="23">
        <v>4311.8149999999996</v>
      </c>
      <c r="W58" s="23">
        <v>5058.91</v>
      </c>
      <c r="X58" s="23">
        <v>5904.3360000000002</v>
      </c>
      <c r="Y58" s="23">
        <v>6794.6239999999998</v>
      </c>
    </row>
    <row r="59" spans="2:25" x14ac:dyDescent="0.4">
      <c r="B59" s="29" t="s">
        <v>86</v>
      </c>
      <c r="C59" s="19">
        <v>42</v>
      </c>
      <c r="D59" s="19" t="s">
        <v>17</v>
      </c>
      <c r="E59" s="21" t="s">
        <v>19</v>
      </c>
      <c r="F59" s="21">
        <v>728</v>
      </c>
      <c r="G59" s="22" t="s">
        <v>71</v>
      </c>
      <c r="H59" s="21">
        <v>910</v>
      </c>
      <c r="I59" s="23">
        <v>375.30200000000002</v>
      </c>
      <c r="J59" s="23">
        <v>425.95299999999997</v>
      </c>
      <c r="K59" s="23">
        <v>494.69900000000001</v>
      </c>
      <c r="L59" s="23">
        <v>582.79300000000001</v>
      </c>
      <c r="M59" s="23">
        <v>684.50800000000004</v>
      </c>
      <c r="N59" s="23">
        <v>802.68100000000004</v>
      </c>
      <c r="O59" s="23">
        <v>937.00199999999995</v>
      </c>
      <c r="P59" s="23">
        <v>1118.328</v>
      </c>
      <c r="Q59" s="23">
        <v>1338.941</v>
      </c>
      <c r="R59" s="23">
        <v>1593.2929999999999</v>
      </c>
      <c r="S59" s="23">
        <v>1859.682</v>
      </c>
      <c r="T59" s="23">
        <v>2159.444</v>
      </c>
      <c r="U59" s="23">
        <v>2470.3159999999998</v>
      </c>
      <c r="V59" s="23">
        <v>2781.05</v>
      </c>
      <c r="W59" s="23">
        <v>3101.8490000000002</v>
      </c>
      <c r="X59" s="23">
        <v>3421.058</v>
      </c>
      <c r="Y59" s="23">
        <v>3737.1329999999998</v>
      </c>
    </row>
    <row r="60" spans="2:25" x14ac:dyDescent="0.4">
      <c r="B60" s="29" t="s">
        <v>87</v>
      </c>
      <c r="C60" s="19">
        <v>43</v>
      </c>
      <c r="D60" s="19" t="s">
        <v>17</v>
      </c>
      <c r="E60" s="21" t="s">
        <v>19</v>
      </c>
      <c r="F60" s="21">
        <v>800</v>
      </c>
      <c r="G60" s="22" t="s">
        <v>71</v>
      </c>
      <c r="H60" s="21">
        <v>910</v>
      </c>
      <c r="I60" s="23">
        <v>908.27599999999995</v>
      </c>
      <c r="J60" s="23">
        <v>1109.7850000000001</v>
      </c>
      <c r="K60" s="23">
        <v>1388.4670000000001</v>
      </c>
      <c r="L60" s="23">
        <v>1764.53</v>
      </c>
      <c r="M60" s="23">
        <v>2229.922</v>
      </c>
      <c r="N60" s="23">
        <v>2831.3589999999999</v>
      </c>
      <c r="O60" s="23">
        <v>3604.3960000000002</v>
      </c>
      <c r="P60" s="23">
        <v>4599.7629999999999</v>
      </c>
      <c r="Q60" s="23">
        <v>5854.2269999999999</v>
      </c>
      <c r="R60" s="23">
        <v>7390.9650000000001</v>
      </c>
      <c r="S60" s="23">
        <v>9277.9930000000004</v>
      </c>
      <c r="T60" s="23">
        <v>11485.582</v>
      </c>
      <c r="U60" s="23">
        <v>13917.63</v>
      </c>
      <c r="V60" s="23">
        <v>16402.684000000001</v>
      </c>
      <c r="W60" s="23">
        <v>18762.282999999999</v>
      </c>
      <c r="X60" s="23">
        <v>21093.103999999999</v>
      </c>
      <c r="Y60" s="23">
        <v>23333.438999999998</v>
      </c>
    </row>
    <row r="61" spans="2:25" x14ac:dyDescent="0.4">
      <c r="B61" s="29" t="s">
        <v>88</v>
      </c>
      <c r="C61" s="19">
        <v>44</v>
      </c>
      <c r="D61" s="19" t="s">
        <v>17</v>
      </c>
      <c r="E61" s="21">
        <v>2</v>
      </c>
      <c r="F61" s="21">
        <v>834</v>
      </c>
      <c r="G61" s="22" t="s">
        <v>71</v>
      </c>
      <c r="H61" s="21">
        <v>910</v>
      </c>
      <c r="I61" s="23">
        <v>1579.127</v>
      </c>
      <c r="J61" s="23">
        <v>1926.7670000000001</v>
      </c>
      <c r="K61" s="23">
        <v>2375.143</v>
      </c>
      <c r="L61" s="23">
        <v>2964.6610000000001</v>
      </c>
      <c r="M61" s="23">
        <v>3728.7890000000002</v>
      </c>
      <c r="N61" s="23">
        <v>4691.9459999999999</v>
      </c>
      <c r="O61" s="23">
        <v>5838.9009999999998</v>
      </c>
      <c r="P61" s="23">
        <v>7193.2879999999996</v>
      </c>
      <c r="Q61" s="23">
        <v>8755.2459999999992</v>
      </c>
      <c r="R61" s="23">
        <v>10497.735000000001</v>
      </c>
      <c r="S61" s="23">
        <v>12780.627</v>
      </c>
      <c r="T61" s="23">
        <v>15606.505999999999</v>
      </c>
      <c r="U61" s="23">
        <v>18713.164000000001</v>
      </c>
      <c r="V61" s="23">
        <v>22120.941999999999</v>
      </c>
      <c r="W61" s="23">
        <v>25879.170999999998</v>
      </c>
      <c r="X61" s="23">
        <v>30023.553</v>
      </c>
      <c r="Y61" s="23">
        <v>34565.839</v>
      </c>
    </row>
    <row r="62" spans="2:25" x14ac:dyDescent="0.4">
      <c r="B62" s="29" t="s">
        <v>89</v>
      </c>
      <c r="C62" s="19">
        <v>45</v>
      </c>
      <c r="D62" s="19" t="s">
        <v>17</v>
      </c>
      <c r="E62" s="21" t="s">
        <v>19</v>
      </c>
      <c r="F62" s="21">
        <v>894</v>
      </c>
      <c r="G62" s="22" t="s">
        <v>71</v>
      </c>
      <c r="H62" s="21">
        <v>910</v>
      </c>
      <c r="I62" s="23">
        <v>391.95400000000001</v>
      </c>
      <c r="J62" s="23">
        <v>479.221</v>
      </c>
      <c r="K62" s="23">
        <v>597.88499999999999</v>
      </c>
      <c r="L62" s="23">
        <v>750.44600000000003</v>
      </c>
      <c r="M62" s="23">
        <v>975.58699999999999</v>
      </c>
      <c r="N62" s="23">
        <v>1278.568</v>
      </c>
      <c r="O62" s="23">
        <v>1629.4680000000001</v>
      </c>
      <c r="P62" s="23">
        <v>2030.576</v>
      </c>
      <c r="Q62" s="23">
        <v>2499.9209999999998</v>
      </c>
      <c r="R62" s="23">
        <v>3082.5920000000001</v>
      </c>
      <c r="S62" s="23">
        <v>3815.6559999999999</v>
      </c>
      <c r="T62" s="23">
        <v>4642.2460000000001</v>
      </c>
      <c r="U62" s="23">
        <v>5535.93</v>
      </c>
      <c r="V62" s="23">
        <v>6423.8440000000001</v>
      </c>
      <c r="W62" s="23">
        <v>7426.9930000000004</v>
      </c>
      <c r="X62" s="23">
        <v>8545.9519999999993</v>
      </c>
      <c r="Y62" s="23">
        <v>9762.2009999999991</v>
      </c>
    </row>
    <row r="63" spans="2:25" x14ac:dyDescent="0.4">
      <c r="B63" s="29" t="s">
        <v>90</v>
      </c>
      <c r="C63" s="19">
        <v>46</v>
      </c>
      <c r="D63" s="19" t="s">
        <v>17</v>
      </c>
      <c r="E63" s="21" t="s">
        <v>19</v>
      </c>
      <c r="F63" s="21">
        <v>716</v>
      </c>
      <c r="G63" s="22" t="s">
        <v>71</v>
      </c>
      <c r="H63" s="21">
        <v>910</v>
      </c>
      <c r="I63" s="23">
        <v>447.99200000000002</v>
      </c>
      <c r="J63" s="23">
        <v>508.548</v>
      </c>
      <c r="K63" s="23">
        <v>585.43299999999999</v>
      </c>
      <c r="L63" s="23">
        <v>682.31299999999999</v>
      </c>
      <c r="M63" s="23">
        <v>824.00400000000002</v>
      </c>
      <c r="N63" s="23">
        <v>1053.049</v>
      </c>
      <c r="O63" s="23">
        <v>1297.165</v>
      </c>
      <c r="P63" s="23">
        <v>1542.588</v>
      </c>
      <c r="Q63" s="23">
        <v>1762.617</v>
      </c>
      <c r="R63" s="23">
        <v>2060.8429999999998</v>
      </c>
      <c r="S63" s="23">
        <v>2463.2910000000002</v>
      </c>
      <c r="T63" s="23">
        <v>3007.0549999999998</v>
      </c>
      <c r="U63" s="23">
        <v>3675.337</v>
      </c>
      <c r="V63" s="23">
        <v>4140.1120000000001</v>
      </c>
      <c r="W63" s="23">
        <v>4478.43</v>
      </c>
      <c r="X63" s="23">
        <v>4785.9399999999996</v>
      </c>
      <c r="Y63" s="23">
        <v>5127.6120000000001</v>
      </c>
    </row>
    <row r="64" spans="2:25" x14ac:dyDescent="0.4">
      <c r="B64" s="28" t="s">
        <v>91</v>
      </c>
      <c r="C64" s="19">
        <v>47</v>
      </c>
      <c r="D64" s="19" t="s">
        <v>17</v>
      </c>
      <c r="E64" s="21" t="s">
        <v>19</v>
      </c>
      <c r="F64" s="21">
        <v>911</v>
      </c>
      <c r="G64" s="22" t="s">
        <v>69</v>
      </c>
      <c r="H64" s="21">
        <v>947</v>
      </c>
      <c r="I64" s="23">
        <v>4961.4059999999999</v>
      </c>
      <c r="J64" s="23">
        <v>5861.9279999999999</v>
      </c>
      <c r="K64" s="23">
        <v>7032.9380000000001</v>
      </c>
      <c r="L64" s="23">
        <v>8447.2800000000007</v>
      </c>
      <c r="M64" s="23">
        <v>10269.502</v>
      </c>
      <c r="N64" s="23">
        <v>12496.539000000001</v>
      </c>
      <c r="O64" s="23">
        <v>15255.048000000001</v>
      </c>
      <c r="P64" s="23">
        <v>18570.303</v>
      </c>
      <c r="Q64" s="23">
        <v>22435.928</v>
      </c>
      <c r="R64" s="23">
        <v>26985.228999999999</v>
      </c>
      <c r="S64" s="23">
        <v>32686.415000000001</v>
      </c>
      <c r="T64" s="23">
        <v>39783.120999999999</v>
      </c>
      <c r="U64" s="23">
        <v>47953.942999999999</v>
      </c>
      <c r="V64" s="23">
        <v>56601.169000000002</v>
      </c>
      <c r="W64" s="23">
        <v>65652.967999999993</v>
      </c>
      <c r="X64" s="23">
        <v>75235.691000000006</v>
      </c>
      <c r="Y64" s="23">
        <v>85343.683000000005</v>
      </c>
    </row>
    <row r="65" spans="2:25" x14ac:dyDescent="0.4">
      <c r="B65" s="29" t="s">
        <v>92</v>
      </c>
      <c r="C65" s="19">
        <v>48</v>
      </c>
      <c r="D65" s="19" t="s">
        <v>17</v>
      </c>
      <c r="E65" s="21" t="s">
        <v>19</v>
      </c>
      <c r="F65" s="21">
        <v>24</v>
      </c>
      <c r="G65" s="22" t="s">
        <v>71</v>
      </c>
      <c r="H65" s="21">
        <v>911</v>
      </c>
      <c r="I65" s="23">
        <v>720.25</v>
      </c>
      <c r="J65" s="23">
        <v>883.13699999999994</v>
      </c>
      <c r="K65" s="23">
        <v>1115.2460000000001</v>
      </c>
      <c r="L65" s="23">
        <v>1335.8150000000001</v>
      </c>
      <c r="M65" s="23">
        <v>1677.221</v>
      </c>
      <c r="N65" s="23">
        <v>2083.0059999999999</v>
      </c>
      <c r="O65" s="23">
        <v>2594.6819999999998</v>
      </c>
      <c r="P65" s="23">
        <v>3228.1219999999998</v>
      </c>
      <c r="Q65" s="23">
        <v>3960.0410000000002</v>
      </c>
      <c r="R65" s="23">
        <v>4822.4470000000001</v>
      </c>
      <c r="S65" s="23">
        <v>5929.1379999999999</v>
      </c>
      <c r="T65" s="23">
        <v>7371.732</v>
      </c>
      <c r="U65" s="23">
        <v>9056.2330000000002</v>
      </c>
      <c r="V65" s="23">
        <v>10851.814</v>
      </c>
      <c r="W65" s="23">
        <v>12829.588</v>
      </c>
      <c r="X65" s="23">
        <v>15047.322</v>
      </c>
      <c r="Y65" s="23">
        <v>17520.777999999998</v>
      </c>
    </row>
    <row r="66" spans="2:25" x14ac:dyDescent="0.4">
      <c r="B66" s="29" t="s">
        <v>93</v>
      </c>
      <c r="C66" s="19">
        <v>49</v>
      </c>
      <c r="D66" s="19" t="s">
        <v>17</v>
      </c>
      <c r="E66" s="21" t="s">
        <v>19</v>
      </c>
      <c r="F66" s="21">
        <v>120</v>
      </c>
      <c r="G66" s="22" t="s">
        <v>71</v>
      </c>
      <c r="H66" s="21">
        <v>911</v>
      </c>
      <c r="I66" s="23">
        <v>721.03</v>
      </c>
      <c r="J66" s="23">
        <v>826.76199999999994</v>
      </c>
      <c r="K66" s="23">
        <v>976.61099999999999</v>
      </c>
      <c r="L66" s="23">
        <v>1181.037</v>
      </c>
      <c r="M66" s="23">
        <v>1452.587</v>
      </c>
      <c r="N66" s="23">
        <v>1810.2650000000001</v>
      </c>
      <c r="O66" s="23">
        <v>2278.6120000000001</v>
      </c>
      <c r="P66" s="23">
        <v>2821.1289999999999</v>
      </c>
      <c r="Q66" s="23">
        <v>3383.7420000000002</v>
      </c>
      <c r="R66" s="23">
        <v>3970.6390000000001</v>
      </c>
      <c r="S66" s="23">
        <v>4684.5169999999998</v>
      </c>
      <c r="T66" s="23">
        <v>5544.7820000000002</v>
      </c>
      <c r="U66" s="23">
        <v>6499.1080000000002</v>
      </c>
      <c r="V66" s="23">
        <v>7478.0190000000002</v>
      </c>
      <c r="W66" s="23">
        <v>8477.56</v>
      </c>
      <c r="X66" s="23">
        <v>9518.6039999999994</v>
      </c>
      <c r="Y66" s="23">
        <v>10602.135</v>
      </c>
    </row>
    <row r="67" spans="2:25" x14ac:dyDescent="0.4">
      <c r="B67" s="29" t="s">
        <v>94</v>
      </c>
      <c r="C67" s="19">
        <v>50</v>
      </c>
      <c r="D67" s="19" t="s">
        <v>17</v>
      </c>
      <c r="E67" s="21" t="s">
        <v>19</v>
      </c>
      <c r="F67" s="21">
        <v>140</v>
      </c>
      <c r="G67" s="22" t="s">
        <v>71</v>
      </c>
      <c r="H67" s="21">
        <v>911</v>
      </c>
      <c r="I67" s="23">
        <v>135.143</v>
      </c>
      <c r="J67" s="23">
        <v>151.351</v>
      </c>
      <c r="K67" s="23">
        <v>172.26499999999999</v>
      </c>
      <c r="L67" s="23">
        <v>197.38</v>
      </c>
      <c r="M67" s="23">
        <v>225.90700000000001</v>
      </c>
      <c r="N67" s="23">
        <v>255.661</v>
      </c>
      <c r="O67" s="23">
        <v>294.31400000000002</v>
      </c>
      <c r="P67" s="23">
        <v>346.185</v>
      </c>
      <c r="Q67" s="23">
        <v>423.54</v>
      </c>
      <c r="R67" s="23">
        <v>547.49699999999996</v>
      </c>
      <c r="S67" s="23">
        <v>705.95299999999997</v>
      </c>
      <c r="T67" s="23">
        <v>868.61599999999999</v>
      </c>
      <c r="U67" s="23">
        <v>1006.069</v>
      </c>
      <c r="V67" s="23">
        <v>1116.4780000000001</v>
      </c>
      <c r="W67" s="23">
        <v>1235.7940000000001</v>
      </c>
      <c r="X67" s="23">
        <v>1370.3130000000001</v>
      </c>
      <c r="Y67" s="23">
        <v>1504.4929999999999</v>
      </c>
    </row>
    <row r="68" spans="2:25" x14ac:dyDescent="0.4">
      <c r="B68" s="29" t="s">
        <v>95</v>
      </c>
      <c r="C68" s="19">
        <v>51</v>
      </c>
      <c r="D68" s="19" t="s">
        <v>17</v>
      </c>
      <c r="E68" s="21" t="s">
        <v>19</v>
      </c>
      <c r="F68" s="21">
        <v>148</v>
      </c>
      <c r="G68" s="22" t="s">
        <v>71</v>
      </c>
      <c r="H68" s="21">
        <v>911</v>
      </c>
      <c r="I68" s="23">
        <v>410.41699999999997</v>
      </c>
      <c r="J68" s="23">
        <v>479.84300000000002</v>
      </c>
      <c r="K68" s="23">
        <v>553.84500000000003</v>
      </c>
      <c r="L68" s="23">
        <v>641.46900000000005</v>
      </c>
      <c r="M68" s="23">
        <v>766.072</v>
      </c>
      <c r="N68" s="23">
        <v>933.72299999999996</v>
      </c>
      <c r="O68" s="23">
        <v>1149.809</v>
      </c>
      <c r="P68" s="23">
        <v>1423.5309999999999</v>
      </c>
      <c r="Q68" s="23">
        <v>1767.61</v>
      </c>
      <c r="R68" s="23">
        <v>2187.4450000000002</v>
      </c>
      <c r="S68" s="23">
        <v>2686.1849999999999</v>
      </c>
      <c r="T68" s="23">
        <v>3253.893</v>
      </c>
      <c r="U68" s="23">
        <v>3872.1660000000002</v>
      </c>
      <c r="V68" s="23">
        <v>4533.7449999999999</v>
      </c>
      <c r="W68" s="23">
        <v>5232.0550000000003</v>
      </c>
      <c r="X68" s="23">
        <v>5951.6260000000002</v>
      </c>
      <c r="Y68" s="23">
        <v>6676.4409999999998</v>
      </c>
    </row>
    <row r="69" spans="2:25" x14ac:dyDescent="0.4">
      <c r="B69" s="29" t="s">
        <v>96</v>
      </c>
      <c r="C69" s="19">
        <v>52</v>
      </c>
      <c r="D69" s="19" t="s">
        <v>17</v>
      </c>
      <c r="E69" s="21" t="s">
        <v>19</v>
      </c>
      <c r="F69" s="21">
        <v>178</v>
      </c>
      <c r="G69" s="22" t="s">
        <v>71</v>
      </c>
      <c r="H69" s="21">
        <v>911</v>
      </c>
      <c r="I69" s="23">
        <v>152.452</v>
      </c>
      <c r="J69" s="23">
        <v>189.25800000000001</v>
      </c>
      <c r="K69" s="23">
        <v>241.97399999999999</v>
      </c>
      <c r="L69" s="23">
        <v>311.90100000000001</v>
      </c>
      <c r="M69" s="23">
        <v>396.03</v>
      </c>
      <c r="N69" s="23">
        <v>488.375</v>
      </c>
      <c r="O69" s="23">
        <v>573.04100000000005</v>
      </c>
      <c r="P69" s="23">
        <v>647.97400000000005</v>
      </c>
      <c r="Q69" s="23">
        <v>728.36400000000003</v>
      </c>
      <c r="R69" s="23">
        <v>840.99</v>
      </c>
      <c r="S69" s="23">
        <v>998.32399999999996</v>
      </c>
      <c r="T69" s="23">
        <v>1206.954</v>
      </c>
      <c r="U69" s="23">
        <v>1438.6310000000001</v>
      </c>
      <c r="V69" s="23">
        <v>1658.4</v>
      </c>
      <c r="W69" s="23">
        <v>1878.4290000000001</v>
      </c>
      <c r="X69" s="23">
        <v>2116.7809999999999</v>
      </c>
      <c r="Y69" s="23">
        <v>2381.3539999999998</v>
      </c>
    </row>
    <row r="70" spans="2:25" x14ac:dyDescent="0.4">
      <c r="B70" s="29" t="s">
        <v>97</v>
      </c>
      <c r="C70" s="19">
        <v>53</v>
      </c>
      <c r="D70" s="19" t="s">
        <v>17</v>
      </c>
      <c r="E70" s="21" t="s">
        <v>19</v>
      </c>
      <c r="F70" s="21">
        <v>180</v>
      </c>
      <c r="G70" s="22" t="s">
        <v>71</v>
      </c>
      <c r="H70" s="21">
        <v>911</v>
      </c>
      <c r="I70" s="23">
        <v>2703.5650000000001</v>
      </c>
      <c r="J70" s="23">
        <v>3197.223</v>
      </c>
      <c r="K70" s="23">
        <v>3814.0079999999998</v>
      </c>
      <c r="L70" s="23">
        <v>4577.8829999999998</v>
      </c>
      <c r="M70" s="23">
        <v>5499.4539999999997</v>
      </c>
      <c r="N70" s="23">
        <v>6611.1909999999998</v>
      </c>
      <c r="O70" s="23">
        <v>7965.0820000000003</v>
      </c>
      <c r="P70" s="23">
        <v>9593.8019999999997</v>
      </c>
      <c r="Q70" s="23">
        <v>11559.573</v>
      </c>
      <c r="R70" s="23">
        <v>13915.163</v>
      </c>
      <c r="S70" s="23">
        <v>16897.690999999999</v>
      </c>
      <c r="T70" s="23">
        <v>20647.383999999998</v>
      </c>
      <c r="U70" s="23">
        <v>25057.986000000001</v>
      </c>
      <c r="V70" s="23">
        <v>29783.524000000001</v>
      </c>
      <c r="W70" s="23">
        <v>34673.680999999997</v>
      </c>
      <c r="X70" s="23">
        <v>39770.442000000003</v>
      </c>
      <c r="Y70" s="23">
        <v>45070.07</v>
      </c>
    </row>
    <row r="71" spans="2:25" x14ac:dyDescent="0.4">
      <c r="B71" s="29" t="s">
        <v>98</v>
      </c>
      <c r="C71" s="19">
        <v>54</v>
      </c>
      <c r="D71" s="19" t="s">
        <v>17</v>
      </c>
      <c r="E71" s="21" t="s">
        <v>19</v>
      </c>
      <c r="F71" s="21">
        <v>226</v>
      </c>
      <c r="G71" s="22" t="s">
        <v>71</v>
      </c>
      <c r="H71" s="21">
        <v>911</v>
      </c>
      <c r="I71" s="23">
        <v>33.411999999999999</v>
      </c>
      <c r="J71" s="23">
        <v>36.619</v>
      </c>
      <c r="K71" s="23">
        <v>41.311999999999998</v>
      </c>
      <c r="L71" s="23">
        <v>51.305</v>
      </c>
      <c r="M71" s="23">
        <v>59.7</v>
      </c>
      <c r="N71" s="23">
        <v>69.951999999999998</v>
      </c>
      <c r="O71" s="23">
        <v>92.225999999999999</v>
      </c>
      <c r="P71" s="23">
        <v>134.07400000000001</v>
      </c>
      <c r="Q71" s="23">
        <v>186.786</v>
      </c>
      <c r="R71" s="23">
        <v>242.35499999999999</v>
      </c>
      <c r="S71" s="23">
        <v>288.952</v>
      </c>
      <c r="T71" s="23">
        <v>334.43700000000001</v>
      </c>
      <c r="U71" s="23">
        <v>376.76299999999998</v>
      </c>
      <c r="V71" s="23">
        <v>420.39800000000002</v>
      </c>
      <c r="W71" s="23">
        <v>467.32900000000001</v>
      </c>
      <c r="X71" s="23">
        <v>516.46400000000006</v>
      </c>
      <c r="Y71" s="23">
        <v>566.76800000000003</v>
      </c>
    </row>
    <row r="72" spans="2:25" x14ac:dyDescent="0.4">
      <c r="B72" s="29" t="s">
        <v>99</v>
      </c>
      <c r="C72" s="19">
        <v>55</v>
      </c>
      <c r="D72" s="19" t="s">
        <v>17</v>
      </c>
      <c r="E72" s="21" t="s">
        <v>19</v>
      </c>
      <c r="F72" s="21">
        <v>266</v>
      </c>
      <c r="G72" s="22" t="s">
        <v>71</v>
      </c>
      <c r="H72" s="21">
        <v>911</v>
      </c>
      <c r="I72" s="23">
        <v>78.543999999999997</v>
      </c>
      <c r="J72" s="23">
        <v>89.364999999999995</v>
      </c>
      <c r="K72" s="23">
        <v>107.20399999999999</v>
      </c>
      <c r="L72" s="23">
        <v>137.03399999999999</v>
      </c>
      <c r="M72" s="23">
        <v>176.73500000000001</v>
      </c>
      <c r="N72" s="23">
        <v>224.33600000000001</v>
      </c>
      <c r="O72" s="23">
        <v>282.91500000000002</v>
      </c>
      <c r="P72" s="23">
        <v>346.78</v>
      </c>
      <c r="Q72" s="23">
        <v>393.95800000000003</v>
      </c>
      <c r="R72" s="23">
        <v>421.27300000000002</v>
      </c>
      <c r="S72" s="23">
        <v>449.483</v>
      </c>
      <c r="T72" s="23">
        <v>498.21899999999999</v>
      </c>
      <c r="U72" s="23">
        <v>578.64599999999996</v>
      </c>
      <c r="V72" s="23">
        <v>679.78700000000003</v>
      </c>
      <c r="W72" s="23">
        <v>768.89800000000002</v>
      </c>
      <c r="X72" s="23">
        <v>843.14800000000002</v>
      </c>
      <c r="Y72" s="23">
        <v>908.69500000000005</v>
      </c>
    </row>
    <row r="73" spans="2:25" x14ac:dyDescent="0.4">
      <c r="B73" s="29" t="s">
        <v>100</v>
      </c>
      <c r="C73" s="19">
        <v>56</v>
      </c>
      <c r="D73" s="19" t="s">
        <v>17</v>
      </c>
      <c r="E73" s="21" t="s">
        <v>19</v>
      </c>
      <c r="F73" s="21">
        <v>678</v>
      </c>
      <c r="G73" s="22" t="s">
        <v>71</v>
      </c>
      <c r="H73" s="21">
        <v>911</v>
      </c>
      <c r="I73" s="23">
        <v>6.593</v>
      </c>
      <c r="J73" s="23">
        <v>8.3699999999999992</v>
      </c>
      <c r="K73" s="23">
        <v>10.473000000000001</v>
      </c>
      <c r="L73" s="23">
        <v>13.456</v>
      </c>
      <c r="M73" s="23">
        <v>15.795999999999999</v>
      </c>
      <c r="N73" s="23">
        <v>20.03</v>
      </c>
      <c r="O73" s="23">
        <v>24.367000000000001</v>
      </c>
      <c r="P73" s="23">
        <v>28.706</v>
      </c>
      <c r="Q73" s="23">
        <v>32.314</v>
      </c>
      <c r="R73" s="23">
        <v>37.42</v>
      </c>
      <c r="S73" s="23">
        <v>46.171999999999997</v>
      </c>
      <c r="T73" s="23">
        <v>57.103999999999999</v>
      </c>
      <c r="U73" s="23">
        <v>68.340999999999994</v>
      </c>
      <c r="V73" s="23">
        <v>79.004000000000005</v>
      </c>
      <c r="W73" s="23">
        <v>89.634</v>
      </c>
      <c r="X73" s="23">
        <v>100.991</v>
      </c>
      <c r="Y73" s="23">
        <v>112.949</v>
      </c>
    </row>
    <row r="74" spans="2:25" x14ac:dyDescent="0.4">
      <c r="B74" s="28" t="s">
        <v>101</v>
      </c>
      <c r="C74" s="19">
        <v>57</v>
      </c>
      <c r="D74" s="19" t="s">
        <v>17</v>
      </c>
      <c r="E74" s="21" t="s">
        <v>19</v>
      </c>
      <c r="F74" s="21">
        <v>913</v>
      </c>
      <c r="G74" s="22" t="s">
        <v>69</v>
      </c>
      <c r="H74" s="21">
        <v>947</v>
      </c>
      <c r="I74" s="23">
        <v>3617.3719999999998</v>
      </c>
      <c r="J74" s="23">
        <v>4216.4269999999997</v>
      </c>
      <c r="K74" s="23">
        <v>4863.7489999999998</v>
      </c>
      <c r="L74" s="23">
        <v>5583.5889999999999</v>
      </c>
      <c r="M74" s="23">
        <v>6435.0429999999997</v>
      </c>
      <c r="N74" s="23">
        <v>7439.0339999999997</v>
      </c>
      <c r="O74" s="23">
        <v>8849.991</v>
      </c>
      <c r="P74" s="23">
        <v>10353.837</v>
      </c>
      <c r="Q74" s="23">
        <v>11466.004999999999</v>
      </c>
      <c r="R74" s="23">
        <v>12147.700999999999</v>
      </c>
      <c r="S74" s="23">
        <v>12687.477999999999</v>
      </c>
      <c r="T74" s="23">
        <v>13581.841</v>
      </c>
      <c r="U74" s="23">
        <v>14678.093000000001</v>
      </c>
      <c r="V74" s="23">
        <v>15681.151</v>
      </c>
      <c r="W74" s="23">
        <v>16516.82</v>
      </c>
      <c r="X74" s="23">
        <v>17207.174999999999</v>
      </c>
      <c r="Y74" s="23">
        <v>17829.347000000002</v>
      </c>
    </row>
    <row r="75" spans="2:25" x14ac:dyDescent="0.4">
      <c r="B75" s="29" t="s">
        <v>102</v>
      </c>
      <c r="C75" s="19">
        <v>58</v>
      </c>
      <c r="D75" s="19" t="s">
        <v>17</v>
      </c>
      <c r="E75" s="21" t="s">
        <v>19</v>
      </c>
      <c r="F75" s="21">
        <v>72</v>
      </c>
      <c r="G75" s="22" t="s">
        <v>71</v>
      </c>
      <c r="H75" s="21">
        <v>913</v>
      </c>
      <c r="I75" s="23">
        <v>106.10599999999999</v>
      </c>
      <c r="J75" s="23">
        <v>133.523</v>
      </c>
      <c r="K75" s="23">
        <v>156.70500000000001</v>
      </c>
      <c r="L75" s="23">
        <v>181.81899999999999</v>
      </c>
      <c r="M75" s="23">
        <v>222.672</v>
      </c>
      <c r="N75" s="23">
        <v>281.71800000000002</v>
      </c>
      <c r="O75" s="23">
        <v>350.26499999999999</v>
      </c>
      <c r="P75" s="23">
        <v>411.65199999999999</v>
      </c>
      <c r="Q75" s="23">
        <v>467.33800000000002</v>
      </c>
      <c r="R75" s="23">
        <v>513.45000000000005</v>
      </c>
      <c r="S75" s="23">
        <v>565.27099999999996</v>
      </c>
      <c r="T75" s="23">
        <v>624.18100000000004</v>
      </c>
      <c r="U75" s="23">
        <v>691.15599999999995</v>
      </c>
      <c r="V75" s="23">
        <v>752.46</v>
      </c>
      <c r="W75" s="23">
        <v>800.73</v>
      </c>
      <c r="X75" s="23">
        <v>841.5</v>
      </c>
      <c r="Y75" s="23">
        <v>879.75300000000004</v>
      </c>
    </row>
    <row r="76" spans="2:25" x14ac:dyDescent="0.4">
      <c r="B76" s="29" t="s">
        <v>103</v>
      </c>
      <c r="C76" s="19">
        <v>59</v>
      </c>
      <c r="D76" s="19" t="s">
        <v>17</v>
      </c>
      <c r="E76" s="21" t="s">
        <v>19</v>
      </c>
      <c r="F76" s="21">
        <v>748</v>
      </c>
      <c r="G76" s="22" t="s">
        <v>71</v>
      </c>
      <c r="H76" s="21">
        <v>913</v>
      </c>
      <c r="I76" s="23">
        <v>46.555</v>
      </c>
      <c r="J76" s="23">
        <v>48.548000000000002</v>
      </c>
      <c r="K76" s="23">
        <v>49.695</v>
      </c>
      <c r="L76" s="23">
        <v>52.997</v>
      </c>
      <c r="M76" s="23">
        <v>62.935000000000002</v>
      </c>
      <c r="N76" s="23">
        <v>80.269000000000005</v>
      </c>
      <c r="O76" s="23">
        <v>106.532</v>
      </c>
      <c r="P76" s="23">
        <v>130.55500000000001</v>
      </c>
      <c r="Q76" s="23">
        <v>154.97999999999999</v>
      </c>
      <c r="R76" s="23">
        <v>173.821</v>
      </c>
      <c r="S76" s="23">
        <v>194.726</v>
      </c>
      <c r="T76" s="23">
        <v>227.72399999999999</v>
      </c>
      <c r="U76" s="23">
        <v>260.62599999999998</v>
      </c>
      <c r="V76" s="23">
        <v>291.51</v>
      </c>
      <c r="W76" s="23">
        <v>313.20499999999998</v>
      </c>
      <c r="X76" s="23">
        <v>330.57499999999999</v>
      </c>
      <c r="Y76" s="23">
        <v>348.42200000000003</v>
      </c>
    </row>
    <row r="77" spans="2:25" x14ac:dyDescent="0.4">
      <c r="B77" s="29" t="s">
        <v>104</v>
      </c>
      <c r="C77" s="19">
        <v>60</v>
      </c>
      <c r="D77" s="19" t="s">
        <v>17</v>
      </c>
      <c r="E77" s="21" t="s">
        <v>19</v>
      </c>
      <c r="F77" s="21">
        <v>426</v>
      </c>
      <c r="G77" s="22" t="s">
        <v>71</v>
      </c>
      <c r="H77" s="21">
        <v>913</v>
      </c>
      <c r="I77" s="23">
        <v>106.018</v>
      </c>
      <c r="J77" s="23">
        <v>117.64700000000001</v>
      </c>
      <c r="K77" s="23">
        <v>129.125</v>
      </c>
      <c r="L77" s="23">
        <v>140.44</v>
      </c>
      <c r="M77" s="23">
        <v>155.95500000000001</v>
      </c>
      <c r="N77" s="23">
        <v>181.084</v>
      </c>
      <c r="O77" s="23">
        <v>214.846</v>
      </c>
      <c r="P77" s="23">
        <v>247.90199999999999</v>
      </c>
      <c r="Q77" s="23">
        <v>276.255</v>
      </c>
      <c r="R77" s="23">
        <v>299.99299999999999</v>
      </c>
      <c r="S77" s="23">
        <v>324.983</v>
      </c>
      <c r="T77" s="23">
        <v>343.83199999999999</v>
      </c>
      <c r="U77" s="23">
        <v>367.339</v>
      </c>
      <c r="V77" s="23">
        <v>397.63799999999998</v>
      </c>
      <c r="W77" s="23">
        <v>425.17599999999999</v>
      </c>
      <c r="X77" s="23">
        <v>449.18299999999999</v>
      </c>
      <c r="Y77" s="23">
        <v>468.661</v>
      </c>
    </row>
    <row r="78" spans="2:25" x14ac:dyDescent="0.4">
      <c r="B78" s="29" t="s">
        <v>105</v>
      </c>
      <c r="C78" s="19">
        <v>61</v>
      </c>
      <c r="D78" s="19" t="s">
        <v>17</v>
      </c>
      <c r="E78" s="21" t="s">
        <v>19</v>
      </c>
      <c r="F78" s="21">
        <v>516</v>
      </c>
      <c r="G78" s="22" t="s">
        <v>71</v>
      </c>
      <c r="H78" s="21">
        <v>913</v>
      </c>
      <c r="I78" s="23">
        <v>91.117999999999995</v>
      </c>
      <c r="J78" s="23">
        <v>104.34</v>
      </c>
      <c r="K78" s="23">
        <v>124.203</v>
      </c>
      <c r="L78" s="23">
        <v>146.75</v>
      </c>
      <c r="M78" s="23">
        <v>177.44399999999999</v>
      </c>
      <c r="N78" s="23">
        <v>213.994</v>
      </c>
      <c r="O78" s="23">
        <v>258.62200000000001</v>
      </c>
      <c r="P78" s="23">
        <v>316.45299999999997</v>
      </c>
      <c r="Q78" s="23">
        <v>380.911</v>
      </c>
      <c r="R78" s="23">
        <v>440.80799999999999</v>
      </c>
      <c r="S78" s="23">
        <v>487.12400000000002</v>
      </c>
      <c r="T78" s="23">
        <v>549.82600000000002</v>
      </c>
      <c r="U78" s="23">
        <v>629.96400000000006</v>
      </c>
      <c r="V78" s="23">
        <v>711.471</v>
      </c>
      <c r="W78" s="23">
        <v>786.01700000000005</v>
      </c>
      <c r="X78" s="23">
        <v>852.40200000000004</v>
      </c>
      <c r="Y78" s="23">
        <v>914.52099999999996</v>
      </c>
    </row>
    <row r="79" spans="2:25" x14ac:dyDescent="0.4">
      <c r="B79" s="29" t="s">
        <v>106</v>
      </c>
      <c r="C79" s="19">
        <v>62</v>
      </c>
      <c r="D79" s="19" t="s">
        <v>17</v>
      </c>
      <c r="E79" s="21" t="s">
        <v>19</v>
      </c>
      <c r="F79" s="21">
        <v>710</v>
      </c>
      <c r="G79" s="22" t="s">
        <v>71</v>
      </c>
      <c r="H79" s="21">
        <v>913</v>
      </c>
      <c r="I79" s="23">
        <v>3267.5749999999998</v>
      </c>
      <c r="J79" s="23">
        <v>3812.3690000000001</v>
      </c>
      <c r="K79" s="23">
        <v>4404.0209999999997</v>
      </c>
      <c r="L79" s="23">
        <v>5061.5829999999996</v>
      </c>
      <c r="M79" s="23">
        <v>5816.0370000000003</v>
      </c>
      <c r="N79" s="23">
        <v>6681.9690000000001</v>
      </c>
      <c r="O79" s="23">
        <v>7919.7259999999997</v>
      </c>
      <c r="P79" s="23">
        <v>9247.2749999999996</v>
      </c>
      <c r="Q79" s="23">
        <v>10186.521000000001</v>
      </c>
      <c r="R79" s="23">
        <v>10719.629000000001</v>
      </c>
      <c r="S79" s="23">
        <v>11115.374</v>
      </c>
      <c r="T79" s="23">
        <v>11836.278</v>
      </c>
      <c r="U79" s="23">
        <v>12729.008</v>
      </c>
      <c r="V79" s="23">
        <v>13528.072</v>
      </c>
      <c r="W79" s="23">
        <v>14191.691999999999</v>
      </c>
      <c r="X79" s="23">
        <v>14733.514999999999</v>
      </c>
      <c r="Y79" s="23">
        <v>15217.99</v>
      </c>
    </row>
    <row r="80" spans="2:25" x14ac:dyDescent="0.4">
      <c r="B80" s="28" t="s">
        <v>107</v>
      </c>
      <c r="C80" s="19">
        <v>63</v>
      </c>
      <c r="D80" s="19" t="s">
        <v>17</v>
      </c>
      <c r="E80" s="21" t="s">
        <v>19</v>
      </c>
      <c r="F80" s="21">
        <v>914</v>
      </c>
      <c r="G80" s="22" t="s">
        <v>69</v>
      </c>
      <c r="H80" s="21">
        <v>947</v>
      </c>
      <c r="I80" s="23">
        <v>11255.287</v>
      </c>
      <c r="J80" s="23">
        <v>13182.424000000001</v>
      </c>
      <c r="K80" s="23">
        <v>15659.496999999999</v>
      </c>
      <c r="L80" s="23">
        <v>18682.095000000001</v>
      </c>
      <c r="M80" s="23">
        <v>22575.505000000001</v>
      </c>
      <c r="N80" s="23">
        <v>27464.047999999999</v>
      </c>
      <c r="O80" s="23">
        <v>33224.285000000003</v>
      </c>
      <c r="P80" s="23">
        <v>39671.430999999997</v>
      </c>
      <c r="Q80" s="23">
        <v>47033.949000000001</v>
      </c>
      <c r="R80" s="23">
        <v>55992.156000000003</v>
      </c>
      <c r="S80" s="23">
        <v>67069.426000000007</v>
      </c>
      <c r="T80" s="23">
        <v>80261.073000000004</v>
      </c>
      <c r="U80" s="23">
        <v>95220.423999999999</v>
      </c>
      <c r="V80" s="23">
        <v>110972.75199999999</v>
      </c>
      <c r="W80" s="23">
        <v>127463.514</v>
      </c>
      <c r="X80" s="23">
        <v>144893.47899999999</v>
      </c>
      <c r="Y80" s="23">
        <v>163269.64199999999</v>
      </c>
    </row>
    <row r="81" spans="2:25" x14ac:dyDescent="0.4">
      <c r="B81" s="29" t="s">
        <v>108</v>
      </c>
      <c r="C81" s="19">
        <v>64</v>
      </c>
      <c r="D81" s="19" t="s">
        <v>17</v>
      </c>
      <c r="E81" s="21" t="s">
        <v>19</v>
      </c>
      <c r="F81" s="21">
        <v>204</v>
      </c>
      <c r="G81" s="22" t="s">
        <v>71</v>
      </c>
      <c r="H81" s="21">
        <v>914</v>
      </c>
      <c r="I81" s="23">
        <v>397.452</v>
      </c>
      <c r="J81" s="23">
        <v>469.89499999999998</v>
      </c>
      <c r="K81" s="23">
        <v>564.66</v>
      </c>
      <c r="L81" s="23">
        <v>681.83699999999999</v>
      </c>
      <c r="M81" s="23">
        <v>818.72799999999995</v>
      </c>
      <c r="N81" s="23">
        <v>981.18600000000004</v>
      </c>
      <c r="O81" s="23">
        <v>1174.81</v>
      </c>
      <c r="P81" s="23">
        <v>1407.8789999999999</v>
      </c>
      <c r="Q81" s="23">
        <v>1690.095</v>
      </c>
      <c r="R81" s="23">
        <v>2016.835</v>
      </c>
      <c r="S81" s="23">
        <v>2384.5700000000002</v>
      </c>
      <c r="T81" s="23">
        <v>2803.0450000000001</v>
      </c>
      <c r="U81" s="23">
        <v>3263.846</v>
      </c>
      <c r="V81" s="23">
        <v>3752.9580000000001</v>
      </c>
      <c r="W81" s="23">
        <v>4277.4030000000002</v>
      </c>
      <c r="X81" s="23">
        <v>4839.8130000000001</v>
      </c>
      <c r="Y81" s="23">
        <v>5436.93</v>
      </c>
    </row>
    <row r="82" spans="2:25" x14ac:dyDescent="0.4">
      <c r="B82" s="29" t="s">
        <v>109</v>
      </c>
      <c r="C82" s="19">
        <v>65</v>
      </c>
      <c r="D82" s="19" t="s">
        <v>17</v>
      </c>
      <c r="E82" s="21" t="s">
        <v>19</v>
      </c>
      <c r="F82" s="21">
        <v>854</v>
      </c>
      <c r="G82" s="22" t="s">
        <v>71</v>
      </c>
      <c r="H82" s="21">
        <v>914</v>
      </c>
      <c r="I82" s="23">
        <v>503.98399999999998</v>
      </c>
      <c r="J82" s="23">
        <v>603.53599999999994</v>
      </c>
      <c r="K82" s="23">
        <v>738.28099999999995</v>
      </c>
      <c r="L82" s="23">
        <v>916.423</v>
      </c>
      <c r="M82" s="23">
        <v>1134.8</v>
      </c>
      <c r="N82" s="23">
        <v>1424.933</v>
      </c>
      <c r="O82" s="23">
        <v>1781.8510000000001</v>
      </c>
      <c r="P82" s="23">
        <v>2187.502</v>
      </c>
      <c r="Q82" s="23">
        <v>2667.8330000000001</v>
      </c>
      <c r="R82" s="23">
        <v>3255.93</v>
      </c>
      <c r="S82" s="23">
        <v>3983.0390000000002</v>
      </c>
      <c r="T82" s="23">
        <v>4869.8770000000004</v>
      </c>
      <c r="U82" s="23">
        <v>5848.8649999999998</v>
      </c>
      <c r="V82" s="23">
        <v>6897.33</v>
      </c>
      <c r="W82" s="23">
        <v>8016.5919999999996</v>
      </c>
      <c r="X82" s="23">
        <v>9224.3089999999993</v>
      </c>
      <c r="Y82" s="23">
        <v>10510.602000000001</v>
      </c>
    </row>
    <row r="83" spans="2:25" x14ac:dyDescent="0.4">
      <c r="B83" s="29" t="s">
        <v>110</v>
      </c>
      <c r="C83" s="19">
        <v>66</v>
      </c>
      <c r="D83" s="19" t="s">
        <v>17</v>
      </c>
      <c r="E83" s="21" t="s">
        <v>19</v>
      </c>
      <c r="F83" s="21">
        <v>132</v>
      </c>
      <c r="G83" s="22" t="s">
        <v>71</v>
      </c>
      <c r="H83" s="21">
        <v>914</v>
      </c>
      <c r="I83" s="23">
        <v>26.611999999999998</v>
      </c>
      <c r="J83" s="23">
        <v>32.607999999999997</v>
      </c>
      <c r="K83" s="23">
        <v>43.689</v>
      </c>
      <c r="L83" s="23">
        <v>54.805999999999997</v>
      </c>
      <c r="M83" s="23">
        <v>66.478999999999999</v>
      </c>
      <c r="N83" s="23">
        <v>80.846000000000004</v>
      </c>
      <c r="O83" s="23">
        <v>100.73</v>
      </c>
      <c r="P83" s="23">
        <v>123.47199999999999</v>
      </c>
      <c r="Q83" s="23">
        <v>142.791</v>
      </c>
      <c r="R83" s="23">
        <v>152.10400000000001</v>
      </c>
      <c r="S83" s="23">
        <v>157.15</v>
      </c>
      <c r="T83" s="23">
        <v>160.47499999999999</v>
      </c>
      <c r="U83" s="23">
        <v>165.82599999999999</v>
      </c>
      <c r="V83" s="23">
        <v>170.952</v>
      </c>
      <c r="W83" s="23">
        <v>175.32900000000001</v>
      </c>
      <c r="X83" s="23">
        <v>178.33099999999999</v>
      </c>
      <c r="Y83" s="23">
        <v>179.89599999999999</v>
      </c>
    </row>
    <row r="84" spans="2:25" x14ac:dyDescent="0.4">
      <c r="B84" s="29" t="s">
        <v>111</v>
      </c>
      <c r="C84" s="19">
        <v>67</v>
      </c>
      <c r="D84" s="19" t="s">
        <v>17</v>
      </c>
      <c r="E84" s="21" t="s">
        <v>19</v>
      </c>
      <c r="F84" s="21">
        <v>384</v>
      </c>
      <c r="G84" s="22" t="s">
        <v>71</v>
      </c>
      <c r="H84" s="21">
        <v>914</v>
      </c>
      <c r="I84" s="23">
        <v>760.375</v>
      </c>
      <c r="J84" s="23">
        <v>887.21100000000001</v>
      </c>
      <c r="K84" s="23">
        <v>1026.991</v>
      </c>
      <c r="L84" s="23">
        <v>1187.893</v>
      </c>
      <c r="M84" s="23">
        <v>1401.0619999999999</v>
      </c>
      <c r="N84" s="23">
        <v>1692.998</v>
      </c>
      <c r="O84" s="23">
        <v>2038.912</v>
      </c>
      <c r="P84" s="23">
        <v>2462.96</v>
      </c>
      <c r="Q84" s="23">
        <v>2989.7280000000001</v>
      </c>
      <c r="R84" s="23">
        <v>3619.5160000000001</v>
      </c>
      <c r="S84" s="23">
        <v>4304.93</v>
      </c>
      <c r="T84" s="23">
        <v>4991.5749999999998</v>
      </c>
      <c r="U84" s="23">
        <v>5753.7110000000002</v>
      </c>
      <c r="V84" s="23">
        <v>6613.2139999999999</v>
      </c>
      <c r="W84" s="23">
        <v>7540.009</v>
      </c>
      <c r="X84" s="23">
        <v>8515.23</v>
      </c>
      <c r="Y84" s="23">
        <v>9517.4249999999993</v>
      </c>
    </row>
    <row r="85" spans="2:25" x14ac:dyDescent="0.4">
      <c r="B85" s="29" t="s">
        <v>112</v>
      </c>
      <c r="C85" s="19">
        <v>68</v>
      </c>
      <c r="D85" s="19" t="s">
        <v>17</v>
      </c>
      <c r="E85" s="21" t="s">
        <v>19</v>
      </c>
      <c r="F85" s="21">
        <v>270</v>
      </c>
      <c r="G85" s="22" t="s">
        <v>71</v>
      </c>
      <c r="H85" s="21">
        <v>914</v>
      </c>
      <c r="I85" s="23">
        <v>61.173000000000002</v>
      </c>
      <c r="J85" s="23">
        <v>68.947999999999993</v>
      </c>
      <c r="K85" s="23">
        <v>84.986999999999995</v>
      </c>
      <c r="L85" s="23">
        <v>106.255</v>
      </c>
      <c r="M85" s="23">
        <v>127.797</v>
      </c>
      <c r="N85" s="23">
        <v>155.92099999999999</v>
      </c>
      <c r="O85" s="23">
        <v>190.77</v>
      </c>
      <c r="P85" s="23">
        <v>239.55500000000001</v>
      </c>
      <c r="Q85" s="23">
        <v>302.10899999999998</v>
      </c>
      <c r="R85" s="23">
        <v>368.35700000000003</v>
      </c>
      <c r="S85" s="23">
        <v>440.09300000000002</v>
      </c>
      <c r="T85" s="23">
        <v>526.03300000000002</v>
      </c>
      <c r="U85" s="23">
        <v>629.08399999999995</v>
      </c>
      <c r="V85" s="23">
        <v>745.44200000000001</v>
      </c>
      <c r="W85" s="23">
        <v>867.971</v>
      </c>
      <c r="X85" s="23">
        <v>991.62199999999996</v>
      </c>
      <c r="Y85" s="23">
        <v>1112.9939999999999</v>
      </c>
    </row>
    <row r="86" spans="2:25" x14ac:dyDescent="0.4">
      <c r="B86" s="29" t="s">
        <v>113</v>
      </c>
      <c r="C86" s="19">
        <v>69</v>
      </c>
      <c r="D86" s="19" t="s">
        <v>17</v>
      </c>
      <c r="E86" s="21" t="s">
        <v>19</v>
      </c>
      <c r="F86" s="21">
        <v>288</v>
      </c>
      <c r="G86" s="22" t="s">
        <v>71</v>
      </c>
      <c r="H86" s="21">
        <v>914</v>
      </c>
      <c r="I86" s="23">
        <v>975.803</v>
      </c>
      <c r="J86" s="23">
        <v>1226.452</v>
      </c>
      <c r="K86" s="23">
        <v>1585.3879999999999</v>
      </c>
      <c r="L86" s="23">
        <v>1994.944</v>
      </c>
      <c r="M86" s="23">
        <v>2416.9769999999999</v>
      </c>
      <c r="N86" s="23">
        <v>2849.4229999999998</v>
      </c>
      <c r="O86" s="23">
        <v>3350.8139999999999</v>
      </c>
      <c r="P86" s="23">
        <v>3949.5839999999998</v>
      </c>
      <c r="Q86" s="23">
        <v>4584.97</v>
      </c>
      <c r="R86" s="23">
        <v>5286.1459999999997</v>
      </c>
      <c r="S86" s="23">
        <v>6017.07</v>
      </c>
      <c r="T86" s="23">
        <v>6839.7979999999998</v>
      </c>
      <c r="U86" s="23">
        <v>7800.7079999999996</v>
      </c>
      <c r="V86" s="23">
        <v>8775.4419999999991</v>
      </c>
      <c r="W86" s="23">
        <v>9743.8230000000003</v>
      </c>
      <c r="X86" s="23">
        <v>10706.460999999999</v>
      </c>
      <c r="Y86" s="23">
        <v>11675.635</v>
      </c>
    </row>
    <row r="87" spans="2:25" x14ac:dyDescent="0.4">
      <c r="B87" s="29" t="s">
        <v>114</v>
      </c>
      <c r="C87" s="19">
        <v>70</v>
      </c>
      <c r="D87" s="19" t="s">
        <v>17</v>
      </c>
      <c r="E87" s="21" t="s">
        <v>19</v>
      </c>
      <c r="F87" s="21">
        <v>324</v>
      </c>
      <c r="G87" s="22" t="s">
        <v>71</v>
      </c>
      <c r="H87" s="21">
        <v>914</v>
      </c>
      <c r="I87" s="23">
        <v>387.71899999999999</v>
      </c>
      <c r="J87" s="23">
        <v>452.46699999999998</v>
      </c>
      <c r="K87" s="23">
        <v>523.39400000000001</v>
      </c>
      <c r="L87" s="23">
        <v>600.05799999999999</v>
      </c>
      <c r="M87" s="23">
        <v>692.83799999999997</v>
      </c>
      <c r="N87" s="23">
        <v>826.49099999999999</v>
      </c>
      <c r="O87" s="23">
        <v>1021.491</v>
      </c>
      <c r="P87" s="23">
        <v>1293.9739999999999</v>
      </c>
      <c r="Q87" s="23">
        <v>1656.587</v>
      </c>
      <c r="R87" s="23">
        <v>2093.6950000000002</v>
      </c>
      <c r="S87" s="23">
        <v>2560.846</v>
      </c>
      <c r="T87" s="23">
        <v>3032.8910000000001</v>
      </c>
      <c r="U87" s="23">
        <v>3509.2620000000002</v>
      </c>
      <c r="V87" s="23">
        <v>4017.1030000000001</v>
      </c>
      <c r="W87" s="23">
        <v>4568.1419999999998</v>
      </c>
      <c r="X87" s="23">
        <v>5149.6509999999998</v>
      </c>
      <c r="Y87" s="23">
        <v>5740.0879999999997</v>
      </c>
    </row>
    <row r="88" spans="2:25" x14ac:dyDescent="0.4">
      <c r="B88" s="29" t="s">
        <v>115</v>
      </c>
      <c r="C88" s="19">
        <v>71</v>
      </c>
      <c r="D88" s="19" t="s">
        <v>17</v>
      </c>
      <c r="E88" s="21" t="s">
        <v>19</v>
      </c>
      <c r="F88" s="21">
        <v>624</v>
      </c>
      <c r="G88" s="22" t="s">
        <v>71</v>
      </c>
      <c r="H88" s="21">
        <v>914</v>
      </c>
      <c r="I88" s="23">
        <v>56.792000000000002</v>
      </c>
      <c r="J88" s="23">
        <v>64.915000000000006</v>
      </c>
      <c r="K88" s="23">
        <v>73.337000000000003</v>
      </c>
      <c r="L88" s="23">
        <v>83.65</v>
      </c>
      <c r="M88" s="23">
        <v>100.779</v>
      </c>
      <c r="N88" s="23">
        <v>124.432</v>
      </c>
      <c r="O88" s="23">
        <v>158.136</v>
      </c>
      <c r="P88" s="23">
        <v>196.42099999999999</v>
      </c>
      <c r="Q88" s="23">
        <v>237.21700000000001</v>
      </c>
      <c r="R88" s="23">
        <v>277.98899999999998</v>
      </c>
      <c r="S88" s="23">
        <v>323.53500000000003</v>
      </c>
      <c r="T88" s="23">
        <v>380.42899999999997</v>
      </c>
      <c r="U88" s="23">
        <v>446.68700000000001</v>
      </c>
      <c r="V88" s="23">
        <v>514.375</v>
      </c>
      <c r="W88" s="23">
        <v>579.06100000000004</v>
      </c>
      <c r="X88" s="23">
        <v>641.21500000000003</v>
      </c>
      <c r="Y88" s="23">
        <v>703.19600000000003</v>
      </c>
    </row>
    <row r="89" spans="2:25" x14ac:dyDescent="0.4">
      <c r="B89" s="29" t="s">
        <v>116</v>
      </c>
      <c r="C89" s="19">
        <v>72</v>
      </c>
      <c r="D89" s="19" t="s">
        <v>17</v>
      </c>
      <c r="E89" s="21" t="s">
        <v>19</v>
      </c>
      <c r="F89" s="21">
        <v>430</v>
      </c>
      <c r="G89" s="22" t="s">
        <v>71</v>
      </c>
      <c r="H89" s="21">
        <v>914</v>
      </c>
      <c r="I89" s="23">
        <v>167.839</v>
      </c>
      <c r="J89" s="23">
        <v>200.40199999999999</v>
      </c>
      <c r="K89" s="23">
        <v>240.767</v>
      </c>
      <c r="L89" s="23">
        <v>289.97300000000001</v>
      </c>
      <c r="M89" s="23">
        <v>351.66800000000001</v>
      </c>
      <c r="N89" s="23">
        <v>427.20600000000002</v>
      </c>
      <c r="O89" s="23">
        <v>516.13099999999997</v>
      </c>
      <c r="P89" s="23">
        <v>607.56500000000005</v>
      </c>
      <c r="Q89" s="23">
        <v>704.06100000000004</v>
      </c>
      <c r="R89" s="23">
        <v>834.94399999999996</v>
      </c>
      <c r="S89" s="23">
        <v>999.49199999999996</v>
      </c>
      <c r="T89" s="23">
        <v>1181.3869999999999</v>
      </c>
      <c r="U89" s="23">
        <v>1364.739</v>
      </c>
      <c r="V89" s="23">
        <v>1547.2429999999999</v>
      </c>
      <c r="W89" s="23">
        <v>1739.0350000000001</v>
      </c>
      <c r="X89" s="23">
        <v>1940.623</v>
      </c>
      <c r="Y89" s="23">
        <v>2149.5340000000001</v>
      </c>
    </row>
    <row r="90" spans="2:25" x14ac:dyDescent="0.4">
      <c r="B90" s="29" t="s">
        <v>117</v>
      </c>
      <c r="C90" s="19">
        <v>73</v>
      </c>
      <c r="D90" s="19" t="s">
        <v>17</v>
      </c>
      <c r="E90" s="21" t="s">
        <v>19</v>
      </c>
      <c r="F90" s="21">
        <v>466</v>
      </c>
      <c r="G90" s="22" t="s">
        <v>71</v>
      </c>
      <c r="H90" s="21">
        <v>914</v>
      </c>
      <c r="I90" s="23">
        <v>501.642</v>
      </c>
      <c r="J90" s="23">
        <v>564.89</v>
      </c>
      <c r="K90" s="23">
        <v>651.39200000000005</v>
      </c>
      <c r="L90" s="23">
        <v>793.49599999999998</v>
      </c>
      <c r="M90" s="23">
        <v>1005.948</v>
      </c>
      <c r="N90" s="23">
        <v>1265.1600000000001</v>
      </c>
      <c r="O90" s="23">
        <v>1546.9559999999999</v>
      </c>
      <c r="P90" s="23">
        <v>1840.241</v>
      </c>
      <c r="Q90" s="23">
        <v>2192.8000000000002</v>
      </c>
      <c r="R90" s="23">
        <v>2651.6350000000002</v>
      </c>
      <c r="S90" s="23">
        <v>3291.837</v>
      </c>
      <c r="T90" s="23">
        <v>4117.3689999999997</v>
      </c>
      <c r="U90" s="23">
        <v>5004.4170000000004</v>
      </c>
      <c r="V90" s="23">
        <v>5914.2370000000001</v>
      </c>
      <c r="W90" s="23">
        <v>6873.3429999999998</v>
      </c>
      <c r="X90" s="23">
        <v>7903.8310000000001</v>
      </c>
      <c r="Y90" s="23">
        <v>8980.6929999999993</v>
      </c>
    </row>
    <row r="91" spans="2:25" x14ac:dyDescent="0.4">
      <c r="B91" s="29" t="s">
        <v>118</v>
      </c>
      <c r="C91" s="19">
        <v>74</v>
      </c>
      <c r="D91" s="19" t="s">
        <v>17</v>
      </c>
      <c r="E91" s="21" t="s">
        <v>19</v>
      </c>
      <c r="F91" s="21">
        <v>478</v>
      </c>
      <c r="G91" s="22" t="s">
        <v>71</v>
      </c>
      <c r="H91" s="21">
        <v>914</v>
      </c>
      <c r="I91" s="23">
        <v>147.76300000000001</v>
      </c>
      <c r="J91" s="23">
        <v>179.386</v>
      </c>
      <c r="K91" s="23">
        <v>219.77500000000001</v>
      </c>
      <c r="L91" s="23">
        <v>269.66899999999998</v>
      </c>
      <c r="M91" s="23">
        <v>331.44400000000002</v>
      </c>
      <c r="N91" s="23">
        <v>408.714</v>
      </c>
      <c r="O91" s="23">
        <v>501.61599999999999</v>
      </c>
      <c r="P91" s="23">
        <v>605.54</v>
      </c>
      <c r="Q91" s="23">
        <v>710.01700000000005</v>
      </c>
      <c r="R91" s="23">
        <v>819.68899999999996</v>
      </c>
      <c r="S91" s="23">
        <v>941.09699999999998</v>
      </c>
      <c r="T91" s="23">
        <v>1083.125</v>
      </c>
      <c r="U91" s="23">
        <v>1253.825</v>
      </c>
      <c r="V91" s="23">
        <v>1437.633</v>
      </c>
      <c r="W91" s="23">
        <v>1628.056</v>
      </c>
      <c r="X91" s="23">
        <v>1824.192</v>
      </c>
      <c r="Y91" s="23">
        <v>2026.931</v>
      </c>
    </row>
    <row r="92" spans="2:25" x14ac:dyDescent="0.4">
      <c r="B92" s="29" t="s">
        <v>119</v>
      </c>
      <c r="C92" s="19">
        <v>75</v>
      </c>
      <c r="D92" s="19" t="s">
        <v>17</v>
      </c>
      <c r="E92" s="21" t="s">
        <v>19</v>
      </c>
      <c r="F92" s="21">
        <v>562</v>
      </c>
      <c r="G92" s="22" t="s">
        <v>71</v>
      </c>
      <c r="H92" s="21">
        <v>914</v>
      </c>
      <c r="I92" s="23">
        <v>628.42499999999995</v>
      </c>
      <c r="J92" s="23">
        <v>750.29100000000005</v>
      </c>
      <c r="K92" s="23">
        <v>905.00199999999995</v>
      </c>
      <c r="L92" s="23">
        <v>1055.9090000000001</v>
      </c>
      <c r="M92" s="23">
        <v>1246.865</v>
      </c>
      <c r="N92" s="23">
        <v>1487.116</v>
      </c>
      <c r="O92" s="23">
        <v>1775.856</v>
      </c>
      <c r="P92" s="23">
        <v>2186.7080000000001</v>
      </c>
      <c r="Q92" s="23">
        <v>2765.4380000000001</v>
      </c>
      <c r="R92" s="23">
        <v>3549.2890000000002</v>
      </c>
      <c r="S92" s="23">
        <v>4568.4989999999998</v>
      </c>
      <c r="T92" s="23">
        <v>5844.6360000000004</v>
      </c>
      <c r="U92" s="23">
        <v>7381.7449999999999</v>
      </c>
      <c r="V92" s="23">
        <v>9158.2669999999998</v>
      </c>
      <c r="W92" s="23">
        <v>11198.691000000001</v>
      </c>
      <c r="X92" s="23">
        <v>13526.971</v>
      </c>
      <c r="Y92" s="23">
        <v>16137.626</v>
      </c>
    </row>
    <row r="93" spans="2:25" x14ac:dyDescent="0.4">
      <c r="B93" s="29" t="s">
        <v>120</v>
      </c>
      <c r="C93" s="19">
        <v>76</v>
      </c>
      <c r="D93" s="19" t="s">
        <v>17</v>
      </c>
      <c r="E93" s="21" t="s">
        <v>19</v>
      </c>
      <c r="F93" s="21">
        <v>566</v>
      </c>
      <c r="G93" s="22" t="s">
        <v>71</v>
      </c>
      <c r="H93" s="21">
        <v>914</v>
      </c>
      <c r="I93" s="23">
        <v>5644.232</v>
      </c>
      <c r="J93" s="23">
        <v>6525.4949999999999</v>
      </c>
      <c r="K93" s="23">
        <v>7629.0360000000001</v>
      </c>
      <c r="L93" s="23">
        <v>8984.1869999999999</v>
      </c>
      <c r="M93" s="23">
        <v>10833.300999999999</v>
      </c>
      <c r="N93" s="23">
        <v>13200.279</v>
      </c>
      <c r="O93" s="23">
        <v>15905.683999999999</v>
      </c>
      <c r="P93" s="23">
        <v>18719.448</v>
      </c>
      <c r="Q93" s="23">
        <v>21783.258000000002</v>
      </c>
      <c r="R93" s="23">
        <v>25598.567999999999</v>
      </c>
      <c r="S93" s="23">
        <v>30608.7</v>
      </c>
      <c r="T93" s="23">
        <v>36699.584999999999</v>
      </c>
      <c r="U93" s="23">
        <v>43688.495000000003</v>
      </c>
      <c r="V93" s="23">
        <v>50937.389000000003</v>
      </c>
      <c r="W93" s="23">
        <v>58377.620999999999</v>
      </c>
      <c r="X93" s="23">
        <v>66152.569000000003</v>
      </c>
      <c r="Y93" s="23">
        <v>74315.035000000003</v>
      </c>
    </row>
    <row r="94" spans="2:25" x14ac:dyDescent="0.4">
      <c r="B94" s="29" t="s">
        <v>121</v>
      </c>
      <c r="C94" s="19">
        <v>77</v>
      </c>
      <c r="D94" s="19" t="s">
        <v>17</v>
      </c>
      <c r="E94" s="21" t="s">
        <v>19</v>
      </c>
      <c r="F94" s="21">
        <v>686</v>
      </c>
      <c r="G94" s="22" t="s">
        <v>71</v>
      </c>
      <c r="H94" s="21">
        <v>914</v>
      </c>
      <c r="I94" s="23">
        <v>520.42700000000002</v>
      </c>
      <c r="J94" s="23">
        <v>610.28200000000004</v>
      </c>
      <c r="K94" s="23">
        <v>729.18700000000001</v>
      </c>
      <c r="L94" s="23">
        <v>887.46900000000005</v>
      </c>
      <c r="M94" s="23">
        <v>1096.4000000000001</v>
      </c>
      <c r="N94" s="23">
        <v>1369.953</v>
      </c>
      <c r="O94" s="23">
        <v>1731.729</v>
      </c>
      <c r="P94" s="23">
        <v>2142.3330000000001</v>
      </c>
      <c r="Q94" s="23">
        <v>2605.7919999999999</v>
      </c>
      <c r="R94" s="23">
        <v>3126.4169999999999</v>
      </c>
      <c r="S94" s="23">
        <v>3728.36</v>
      </c>
      <c r="T94" s="23">
        <v>4487.1260000000002</v>
      </c>
      <c r="U94" s="23">
        <v>5382.982</v>
      </c>
      <c r="V94" s="23">
        <v>6291.3440000000001</v>
      </c>
      <c r="W94" s="23">
        <v>7209.1109999999999</v>
      </c>
      <c r="X94" s="23">
        <v>8150.4709999999995</v>
      </c>
      <c r="Y94" s="23">
        <v>9141.3410000000003</v>
      </c>
    </row>
    <row r="95" spans="2:25" x14ac:dyDescent="0.4">
      <c r="B95" s="29" t="s">
        <v>122</v>
      </c>
      <c r="C95" s="19">
        <v>78</v>
      </c>
      <c r="D95" s="19" t="s">
        <v>17</v>
      </c>
      <c r="E95" s="21" t="s">
        <v>19</v>
      </c>
      <c r="F95" s="21">
        <v>694</v>
      </c>
      <c r="G95" s="22" t="s">
        <v>71</v>
      </c>
      <c r="H95" s="21">
        <v>914</v>
      </c>
      <c r="I95" s="23">
        <v>233.51400000000001</v>
      </c>
      <c r="J95" s="23">
        <v>260.601</v>
      </c>
      <c r="K95" s="23">
        <v>301.60500000000002</v>
      </c>
      <c r="L95" s="23">
        <v>357.48</v>
      </c>
      <c r="M95" s="23">
        <v>430.55500000000001</v>
      </c>
      <c r="N95" s="23">
        <v>522.17499999999995</v>
      </c>
      <c r="O95" s="23">
        <v>637.46900000000005</v>
      </c>
      <c r="P95" s="23">
        <v>770.66</v>
      </c>
      <c r="Q95" s="23">
        <v>920.89800000000002</v>
      </c>
      <c r="R95" s="23">
        <v>1086.548</v>
      </c>
      <c r="S95" s="23">
        <v>1276.92</v>
      </c>
      <c r="T95" s="23">
        <v>1489.8340000000001</v>
      </c>
      <c r="U95" s="23">
        <v>1695.2</v>
      </c>
      <c r="V95" s="23">
        <v>1895.165</v>
      </c>
      <c r="W95" s="23">
        <v>2079.8359999999998</v>
      </c>
      <c r="X95" s="23">
        <v>2247.9920000000002</v>
      </c>
      <c r="Y95" s="23">
        <v>2404.123</v>
      </c>
    </row>
    <row r="96" spans="2:25" x14ac:dyDescent="0.4">
      <c r="B96" s="29" t="s">
        <v>123</v>
      </c>
      <c r="C96" s="19">
        <v>79</v>
      </c>
      <c r="D96" s="19" t="s">
        <v>17</v>
      </c>
      <c r="E96" s="21" t="s">
        <v>19</v>
      </c>
      <c r="F96" s="21">
        <v>768</v>
      </c>
      <c r="G96" s="22" t="s">
        <v>71</v>
      </c>
      <c r="H96" s="21">
        <v>914</v>
      </c>
      <c r="I96" s="23">
        <v>240.499</v>
      </c>
      <c r="J96" s="23">
        <v>283.74799999999999</v>
      </c>
      <c r="K96" s="23">
        <v>340.57</v>
      </c>
      <c r="L96" s="23">
        <v>416.39400000000001</v>
      </c>
      <c r="M96" s="23">
        <v>518.11</v>
      </c>
      <c r="N96" s="23">
        <v>645.45100000000002</v>
      </c>
      <c r="O96" s="23">
        <v>789.553</v>
      </c>
      <c r="P96" s="23">
        <v>935.91099999999994</v>
      </c>
      <c r="Q96" s="23">
        <v>1078.646</v>
      </c>
      <c r="R96" s="23">
        <v>1252.7139999999999</v>
      </c>
      <c r="S96" s="23">
        <v>1481.558</v>
      </c>
      <c r="T96" s="23">
        <v>1752.2170000000001</v>
      </c>
      <c r="U96" s="23">
        <v>2029.42</v>
      </c>
      <c r="V96" s="23">
        <v>2303.0889999999999</v>
      </c>
      <c r="W96" s="23">
        <v>2587.931</v>
      </c>
      <c r="X96" s="23">
        <v>2898.6559999999999</v>
      </c>
      <c r="Y96" s="23">
        <v>3236.058</v>
      </c>
    </row>
    <row r="97" spans="2:25" x14ac:dyDescent="0.4">
      <c r="B97" s="27" t="s">
        <v>124</v>
      </c>
      <c r="C97" s="19">
        <v>80</v>
      </c>
      <c r="D97" s="19" t="s">
        <v>17</v>
      </c>
      <c r="E97" s="21" t="s">
        <v>19</v>
      </c>
      <c r="F97" s="21">
        <v>1833</v>
      </c>
      <c r="G97" s="22" t="s">
        <v>67</v>
      </c>
      <c r="H97" s="21">
        <v>1828</v>
      </c>
      <c r="I97" s="23">
        <v>30565.852999999999</v>
      </c>
      <c r="J97" s="23">
        <v>37630.9</v>
      </c>
      <c r="K97" s="23">
        <v>46451.792000000001</v>
      </c>
      <c r="L97" s="23">
        <v>56501.32</v>
      </c>
      <c r="M97" s="23">
        <v>68033.11</v>
      </c>
      <c r="N97" s="23">
        <v>81408.933999999994</v>
      </c>
      <c r="O97" s="23">
        <v>95802.055999999997</v>
      </c>
      <c r="P97" s="23">
        <v>110047.412</v>
      </c>
      <c r="Q97" s="23">
        <v>122555.91800000001</v>
      </c>
      <c r="R97" s="23">
        <v>132324.17600000001</v>
      </c>
      <c r="S97" s="23">
        <v>140603.60200000001</v>
      </c>
      <c r="T97" s="23">
        <v>150600.658</v>
      </c>
      <c r="U97" s="23">
        <v>164512.565</v>
      </c>
      <c r="V97" s="23">
        <v>178241.39499999999</v>
      </c>
      <c r="W97" s="23">
        <v>189752.09700000001</v>
      </c>
      <c r="X97" s="23">
        <v>199045.57800000001</v>
      </c>
      <c r="Y97" s="23">
        <v>207200.41099999999</v>
      </c>
    </row>
    <row r="98" spans="2:25" x14ac:dyDescent="0.4">
      <c r="B98" s="28" t="s">
        <v>125</v>
      </c>
      <c r="C98" s="19">
        <v>81</v>
      </c>
      <c r="D98" s="19" t="s">
        <v>17</v>
      </c>
      <c r="E98" s="21" t="s">
        <v>19</v>
      </c>
      <c r="F98" s="21">
        <v>912</v>
      </c>
      <c r="G98" s="22" t="s">
        <v>69</v>
      </c>
      <c r="H98" s="21">
        <v>1833</v>
      </c>
      <c r="I98" s="23">
        <v>14211.651</v>
      </c>
      <c r="J98" s="23">
        <v>17425.181</v>
      </c>
      <c r="K98" s="23">
        <v>21214.988000000001</v>
      </c>
      <c r="L98" s="23">
        <v>25295.170999999998</v>
      </c>
      <c r="M98" s="23">
        <v>29720.995999999999</v>
      </c>
      <c r="N98" s="23">
        <v>35198.21</v>
      </c>
      <c r="O98" s="23">
        <v>41708.411</v>
      </c>
      <c r="P98" s="23">
        <v>48316.303999999996</v>
      </c>
      <c r="Q98" s="23">
        <v>54133.911</v>
      </c>
      <c r="R98" s="23">
        <v>58707.504999999997</v>
      </c>
      <c r="S98" s="23">
        <v>62770.64</v>
      </c>
      <c r="T98" s="23">
        <v>68125.87</v>
      </c>
      <c r="U98" s="23">
        <v>76453.218999999997</v>
      </c>
      <c r="V98" s="23">
        <v>84846.202000000005</v>
      </c>
      <c r="W98" s="23">
        <v>92013.001000000004</v>
      </c>
      <c r="X98" s="23">
        <v>98076.873999999996</v>
      </c>
      <c r="Y98" s="23">
        <v>103746.09299999999</v>
      </c>
    </row>
    <row r="99" spans="2:25" x14ac:dyDescent="0.4">
      <c r="B99" s="29" t="s">
        <v>126</v>
      </c>
      <c r="C99" s="19">
        <v>82</v>
      </c>
      <c r="D99" s="19" t="s">
        <v>17</v>
      </c>
      <c r="E99" s="21" t="s">
        <v>19</v>
      </c>
      <c r="F99" s="21">
        <v>12</v>
      </c>
      <c r="G99" s="22" t="s">
        <v>71</v>
      </c>
      <c r="H99" s="21">
        <v>912</v>
      </c>
      <c r="I99" s="23">
        <v>2956.8389999999999</v>
      </c>
      <c r="J99" s="23">
        <v>3649.7539999999999</v>
      </c>
      <c r="K99" s="23">
        <v>4504.3680000000004</v>
      </c>
      <c r="L99" s="23">
        <v>5478.107</v>
      </c>
      <c r="M99" s="23">
        <v>6593.8379999999997</v>
      </c>
      <c r="N99" s="23">
        <v>8016.2950000000001</v>
      </c>
      <c r="O99" s="23">
        <v>9683.3979999999992</v>
      </c>
      <c r="P99" s="23">
        <v>11258.275</v>
      </c>
      <c r="Q99" s="23">
        <v>12426.174999999999</v>
      </c>
      <c r="R99" s="23">
        <v>12806.966</v>
      </c>
      <c r="S99" s="23">
        <v>12874.206</v>
      </c>
      <c r="T99" s="23">
        <v>13607.931</v>
      </c>
      <c r="U99" s="23">
        <v>14993.608</v>
      </c>
      <c r="V99" s="23">
        <v>16711.657999999999</v>
      </c>
      <c r="W99" s="23">
        <v>17984.440999999999</v>
      </c>
      <c r="X99" s="23">
        <v>18774.21</v>
      </c>
      <c r="Y99" s="23">
        <v>19218.955000000002</v>
      </c>
    </row>
    <row r="100" spans="2:25" x14ac:dyDescent="0.4">
      <c r="B100" s="29" t="s">
        <v>127</v>
      </c>
      <c r="C100" s="19">
        <v>83</v>
      </c>
      <c r="D100" s="19" t="s">
        <v>17</v>
      </c>
      <c r="E100" s="21" t="s">
        <v>19</v>
      </c>
      <c r="F100" s="21">
        <v>818</v>
      </c>
      <c r="G100" s="22" t="s">
        <v>71</v>
      </c>
      <c r="H100" s="21">
        <v>912</v>
      </c>
      <c r="I100" s="23">
        <v>5456.1440000000002</v>
      </c>
      <c r="J100" s="23">
        <v>6502.866</v>
      </c>
      <c r="K100" s="23">
        <v>7710.9750000000004</v>
      </c>
      <c r="L100" s="23">
        <v>9003.7780000000002</v>
      </c>
      <c r="M100" s="23">
        <v>10488.661</v>
      </c>
      <c r="N100" s="23">
        <v>12529.964</v>
      </c>
      <c r="O100" s="23">
        <v>15060.444</v>
      </c>
      <c r="P100" s="23">
        <v>17886.18</v>
      </c>
      <c r="Q100" s="23">
        <v>20216.350999999999</v>
      </c>
      <c r="R100" s="23">
        <v>22304.741999999998</v>
      </c>
      <c r="S100" s="23">
        <v>24175.289000000001</v>
      </c>
      <c r="T100" s="23">
        <v>26519.102999999999</v>
      </c>
      <c r="U100" s="23">
        <v>30822.163</v>
      </c>
      <c r="V100" s="23">
        <v>35031.277000000002</v>
      </c>
      <c r="W100" s="23">
        <v>38616.137999999999</v>
      </c>
      <c r="X100" s="23">
        <v>41709.813999999998</v>
      </c>
      <c r="Y100" s="23">
        <v>44855.203999999998</v>
      </c>
    </row>
    <row r="101" spans="2:25" x14ac:dyDescent="0.4">
      <c r="B101" s="29" t="s">
        <v>128</v>
      </c>
      <c r="C101" s="19">
        <v>84</v>
      </c>
      <c r="D101" s="19" t="s">
        <v>17</v>
      </c>
      <c r="E101" s="21" t="s">
        <v>19</v>
      </c>
      <c r="F101" s="21">
        <v>434</v>
      </c>
      <c r="G101" s="22" t="s">
        <v>71</v>
      </c>
      <c r="H101" s="21">
        <v>912</v>
      </c>
      <c r="I101" s="23">
        <v>310.98</v>
      </c>
      <c r="J101" s="23">
        <v>370.67899999999997</v>
      </c>
      <c r="K101" s="23">
        <v>481.33699999999999</v>
      </c>
      <c r="L101" s="23">
        <v>671.42499999999995</v>
      </c>
      <c r="M101" s="23">
        <v>916.16700000000003</v>
      </c>
      <c r="N101" s="23">
        <v>1177.56</v>
      </c>
      <c r="O101" s="23">
        <v>1394.249</v>
      </c>
      <c r="P101" s="23">
        <v>1561.7529999999999</v>
      </c>
      <c r="Q101" s="23">
        <v>1654.6980000000001</v>
      </c>
      <c r="R101" s="23">
        <v>1704.683</v>
      </c>
      <c r="S101" s="23">
        <v>1754.0730000000001</v>
      </c>
      <c r="T101" s="23">
        <v>1852.444</v>
      </c>
      <c r="U101" s="23">
        <v>1984.4860000000001</v>
      </c>
      <c r="V101" s="23">
        <v>2083.48</v>
      </c>
      <c r="W101" s="23">
        <v>2145.7350000000001</v>
      </c>
      <c r="X101" s="23">
        <v>2169.7939999999999</v>
      </c>
      <c r="Y101" s="23">
        <v>2168.7429999999999</v>
      </c>
    </row>
    <row r="102" spans="2:25" x14ac:dyDescent="0.4">
      <c r="B102" s="29" t="s">
        <v>129</v>
      </c>
      <c r="C102" s="19">
        <v>85</v>
      </c>
      <c r="D102" s="19" t="s">
        <v>17</v>
      </c>
      <c r="E102" s="21" t="s">
        <v>19</v>
      </c>
      <c r="F102" s="21">
        <v>504</v>
      </c>
      <c r="G102" s="22" t="s">
        <v>71</v>
      </c>
      <c r="H102" s="21">
        <v>912</v>
      </c>
      <c r="I102" s="23">
        <v>2807.6590000000001</v>
      </c>
      <c r="J102" s="23">
        <v>3642.732</v>
      </c>
      <c r="K102" s="23">
        <v>4563.1139999999996</v>
      </c>
      <c r="L102" s="23">
        <v>5406.91</v>
      </c>
      <c r="M102" s="23">
        <v>6203.8429999999998</v>
      </c>
      <c r="N102" s="23">
        <v>7043.3720000000003</v>
      </c>
      <c r="O102" s="23">
        <v>8058.3320000000003</v>
      </c>
      <c r="P102" s="23">
        <v>9022.8529999999992</v>
      </c>
      <c r="Q102" s="23">
        <v>9961.2800000000007</v>
      </c>
      <c r="R102" s="23">
        <v>10587.803</v>
      </c>
      <c r="S102" s="23">
        <v>11117.619000000001</v>
      </c>
      <c r="T102" s="23">
        <v>11645.154</v>
      </c>
      <c r="U102" s="23">
        <v>12352.754000000001</v>
      </c>
      <c r="V102" s="23">
        <v>12896.937</v>
      </c>
      <c r="W102" s="23">
        <v>13312.666999999999</v>
      </c>
      <c r="X102" s="23">
        <v>13584.179</v>
      </c>
      <c r="Y102" s="23">
        <v>13727.466</v>
      </c>
    </row>
    <row r="103" spans="2:25" x14ac:dyDescent="0.4">
      <c r="B103" s="29" t="s">
        <v>130</v>
      </c>
      <c r="C103" s="19">
        <v>86</v>
      </c>
      <c r="D103" s="19" t="s">
        <v>17</v>
      </c>
      <c r="E103" s="21" t="s">
        <v>19</v>
      </c>
      <c r="F103" s="21">
        <v>729</v>
      </c>
      <c r="G103" s="22" t="s">
        <v>71</v>
      </c>
      <c r="H103" s="21">
        <v>912</v>
      </c>
      <c r="I103" s="23">
        <v>1611.077</v>
      </c>
      <c r="J103" s="23">
        <v>1930.7190000000001</v>
      </c>
      <c r="K103" s="23">
        <v>2318.0630000000001</v>
      </c>
      <c r="L103" s="23">
        <v>2791.1060000000002</v>
      </c>
      <c r="M103" s="23">
        <v>3314.663</v>
      </c>
      <c r="N103" s="23">
        <v>3913.806</v>
      </c>
      <c r="O103" s="23">
        <v>4609.95</v>
      </c>
      <c r="P103" s="23">
        <v>5401.0360000000001</v>
      </c>
      <c r="Q103" s="23">
        <v>6472.4110000000001</v>
      </c>
      <c r="R103" s="23">
        <v>7804.3919999999998</v>
      </c>
      <c r="S103" s="23">
        <v>9324.23</v>
      </c>
      <c r="T103" s="23">
        <v>10911.646000000001</v>
      </c>
      <c r="U103" s="23">
        <v>12499.739</v>
      </c>
      <c r="V103" s="23">
        <v>14114.591</v>
      </c>
      <c r="W103" s="23">
        <v>15808.106</v>
      </c>
      <c r="X103" s="23">
        <v>17635.868999999999</v>
      </c>
      <c r="Y103" s="23">
        <v>19567.687000000002</v>
      </c>
    </row>
    <row r="104" spans="2:25" x14ac:dyDescent="0.4">
      <c r="B104" s="29" t="s">
        <v>131</v>
      </c>
      <c r="C104" s="19">
        <v>87</v>
      </c>
      <c r="D104" s="19" t="s">
        <v>17</v>
      </c>
      <c r="E104" s="21" t="s">
        <v>19</v>
      </c>
      <c r="F104" s="21">
        <v>788</v>
      </c>
      <c r="G104" s="22" t="s">
        <v>71</v>
      </c>
      <c r="H104" s="21">
        <v>912</v>
      </c>
      <c r="I104" s="23">
        <v>1048.662</v>
      </c>
      <c r="J104" s="23">
        <v>1297.501</v>
      </c>
      <c r="K104" s="23">
        <v>1594.404</v>
      </c>
      <c r="L104" s="23">
        <v>1887.355</v>
      </c>
      <c r="M104" s="23">
        <v>2130.6849999999999</v>
      </c>
      <c r="N104" s="23">
        <v>2423.98</v>
      </c>
      <c r="O104" s="23">
        <v>2786.5749999999998</v>
      </c>
      <c r="P104" s="23">
        <v>3047.6309999999999</v>
      </c>
      <c r="Q104" s="23">
        <v>3242.8620000000001</v>
      </c>
      <c r="R104" s="23">
        <v>3320.652</v>
      </c>
      <c r="S104" s="23">
        <v>3329.895</v>
      </c>
      <c r="T104" s="23">
        <v>3377.2440000000001</v>
      </c>
      <c r="U104" s="23">
        <v>3567.1039999999998</v>
      </c>
      <c r="V104" s="23">
        <v>3754.326</v>
      </c>
      <c r="W104" s="23">
        <v>3871.6390000000001</v>
      </c>
      <c r="X104" s="23">
        <v>3909.6849999999999</v>
      </c>
      <c r="Y104" s="23">
        <v>3897.3919999999998</v>
      </c>
    </row>
    <row r="105" spans="2:25" x14ac:dyDescent="0.4">
      <c r="B105" s="29" t="s">
        <v>132</v>
      </c>
      <c r="C105" s="19">
        <v>88</v>
      </c>
      <c r="D105" s="19" t="s">
        <v>17</v>
      </c>
      <c r="E105" s="21" t="s">
        <v>19</v>
      </c>
      <c r="F105" s="21">
        <v>732</v>
      </c>
      <c r="G105" s="22" t="s">
        <v>71</v>
      </c>
      <c r="H105" s="21">
        <v>912</v>
      </c>
      <c r="I105" s="23">
        <v>20.29</v>
      </c>
      <c r="J105" s="23">
        <v>30.93</v>
      </c>
      <c r="K105" s="23">
        <v>42.726999999999997</v>
      </c>
      <c r="L105" s="23">
        <v>56.49</v>
      </c>
      <c r="M105" s="23">
        <v>73.138999999999996</v>
      </c>
      <c r="N105" s="23">
        <v>93.233000000000004</v>
      </c>
      <c r="O105" s="23">
        <v>115.46299999999999</v>
      </c>
      <c r="P105" s="23">
        <v>138.57599999999999</v>
      </c>
      <c r="Q105" s="23">
        <v>160.13399999999999</v>
      </c>
      <c r="R105" s="23">
        <v>178.267</v>
      </c>
      <c r="S105" s="23">
        <v>195.328</v>
      </c>
      <c r="T105" s="23">
        <v>212.34800000000001</v>
      </c>
      <c r="U105" s="23">
        <v>233.36500000000001</v>
      </c>
      <c r="V105" s="23">
        <v>253.93299999999999</v>
      </c>
      <c r="W105" s="23">
        <v>274.27499999999998</v>
      </c>
      <c r="X105" s="23">
        <v>293.32299999999998</v>
      </c>
      <c r="Y105" s="23">
        <v>310.64600000000002</v>
      </c>
    </row>
    <row r="106" spans="2:25" x14ac:dyDescent="0.4">
      <c r="B106" s="28" t="s">
        <v>133</v>
      </c>
      <c r="C106" s="19">
        <v>89</v>
      </c>
      <c r="D106" s="19" t="s">
        <v>17</v>
      </c>
      <c r="E106" s="21" t="s">
        <v>19</v>
      </c>
      <c r="F106" s="21">
        <v>922</v>
      </c>
      <c r="G106" s="22" t="s">
        <v>69</v>
      </c>
      <c r="H106" s="21">
        <v>1833</v>
      </c>
      <c r="I106" s="23">
        <v>16354.201999999999</v>
      </c>
      <c r="J106" s="23">
        <v>20205.719000000001</v>
      </c>
      <c r="K106" s="23">
        <v>25236.804</v>
      </c>
      <c r="L106" s="23">
        <v>31206.149000000001</v>
      </c>
      <c r="M106" s="23">
        <v>38312.114000000001</v>
      </c>
      <c r="N106" s="23">
        <v>46210.724000000002</v>
      </c>
      <c r="O106" s="23">
        <v>54093.644999999997</v>
      </c>
      <c r="P106" s="23">
        <v>61731.108</v>
      </c>
      <c r="Q106" s="23">
        <v>68422.006999999998</v>
      </c>
      <c r="R106" s="23">
        <v>73616.671000000002</v>
      </c>
      <c r="S106" s="23">
        <v>77832.962</v>
      </c>
      <c r="T106" s="23">
        <v>82474.788</v>
      </c>
      <c r="U106" s="23">
        <v>88059.346000000005</v>
      </c>
      <c r="V106" s="23">
        <v>93395.192999999999</v>
      </c>
      <c r="W106" s="23">
        <v>97739.096000000005</v>
      </c>
      <c r="X106" s="23">
        <v>100968.704</v>
      </c>
      <c r="Y106" s="23">
        <v>103454.318</v>
      </c>
    </row>
    <row r="107" spans="2:25" x14ac:dyDescent="0.4">
      <c r="B107" s="29" t="s">
        <v>134</v>
      </c>
      <c r="C107" s="19">
        <v>90</v>
      </c>
      <c r="D107" s="19" t="s">
        <v>17</v>
      </c>
      <c r="E107" s="21" t="s">
        <v>19</v>
      </c>
      <c r="F107" s="21">
        <v>51</v>
      </c>
      <c r="G107" s="22" t="s">
        <v>71</v>
      </c>
      <c r="H107" s="21">
        <v>922</v>
      </c>
      <c r="I107" s="23">
        <v>349.74599999999998</v>
      </c>
      <c r="J107" s="23">
        <v>432.50799999999998</v>
      </c>
      <c r="K107" s="23">
        <v>501.39100000000002</v>
      </c>
      <c r="L107" s="23">
        <v>522.94399999999996</v>
      </c>
      <c r="M107" s="23">
        <v>529.35500000000002</v>
      </c>
      <c r="N107" s="23">
        <v>549.22400000000005</v>
      </c>
      <c r="O107" s="23">
        <v>602.35599999999999</v>
      </c>
      <c r="P107" s="23">
        <v>677.81799999999998</v>
      </c>
      <c r="Q107" s="23">
        <v>717.86500000000001</v>
      </c>
      <c r="R107" s="23">
        <v>699.95799999999997</v>
      </c>
      <c r="S107" s="23">
        <v>667.36900000000003</v>
      </c>
      <c r="T107" s="23">
        <v>654.68399999999997</v>
      </c>
      <c r="U107" s="23">
        <v>659.08</v>
      </c>
      <c r="V107" s="23">
        <v>664.57799999999997</v>
      </c>
      <c r="W107" s="23">
        <v>658.91800000000001</v>
      </c>
      <c r="X107" s="23">
        <v>640.88900000000001</v>
      </c>
      <c r="Y107" s="23">
        <v>617.47400000000005</v>
      </c>
    </row>
    <row r="108" spans="2:25" x14ac:dyDescent="0.4">
      <c r="B108" s="29" t="s">
        <v>135</v>
      </c>
      <c r="C108" s="19">
        <v>91</v>
      </c>
      <c r="D108" s="19" t="s">
        <v>17</v>
      </c>
      <c r="E108" s="21">
        <v>3</v>
      </c>
      <c r="F108" s="21">
        <v>31</v>
      </c>
      <c r="G108" s="22" t="s">
        <v>71</v>
      </c>
      <c r="H108" s="21">
        <v>922</v>
      </c>
      <c r="I108" s="23">
        <v>683.53700000000003</v>
      </c>
      <c r="J108" s="23">
        <v>940.26300000000003</v>
      </c>
      <c r="K108" s="23">
        <v>1265.6610000000001</v>
      </c>
      <c r="L108" s="23">
        <v>1487.2049999999999</v>
      </c>
      <c r="M108" s="23">
        <v>1621.5129999999999</v>
      </c>
      <c r="N108" s="23">
        <v>1733.471</v>
      </c>
      <c r="O108" s="23">
        <v>1936.836</v>
      </c>
      <c r="P108" s="23">
        <v>2203.85</v>
      </c>
      <c r="Q108" s="23">
        <v>2394.2469999999998</v>
      </c>
      <c r="R108" s="23">
        <v>2408.0340000000001</v>
      </c>
      <c r="S108" s="23">
        <v>2329.5459999999998</v>
      </c>
      <c r="T108" s="23">
        <v>2297.5659999999998</v>
      </c>
      <c r="U108" s="23">
        <v>2418.2919999999999</v>
      </c>
      <c r="V108" s="23">
        <v>2530.9450000000002</v>
      </c>
      <c r="W108" s="23">
        <v>2562.5500000000002</v>
      </c>
      <c r="X108" s="23">
        <v>2547.2959999999998</v>
      </c>
      <c r="Y108" s="23">
        <v>2534.7820000000002</v>
      </c>
    </row>
    <row r="109" spans="2:25" x14ac:dyDescent="0.4">
      <c r="B109" s="29" t="s">
        <v>136</v>
      </c>
      <c r="C109" s="19">
        <v>92</v>
      </c>
      <c r="D109" s="19" t="s">
        <v>17</v>
      </c>
      <c r="E109" s="21" t="s">
        <v>19</v>
      </c>
      <c r="F109" s="21">
        <v>48</v>
      </c>
      <c r="G109" s="22" t="s">
        <v>71</v>
      </c>
      <c r="H109" s="21">
        <v>922</v>
      </c>
      <c r="I109" s="23">
        <v>45.118000000000002</v>
      </c>
      <c r="J109" s="23">
        <v>76.278999999999996</v>
      </c>
      <c r="K109" s="23">
        <v>111.97</v>
      </c>
      <c r="L109" s="23">
        <v>155.39400000000001</v>
      </c>
      <c r="M109" s="23">
        <v>206.655</v>
      </c>
      <c r="N109" s="23">
        <v>254.40199999999999</v>
      </c>
      <c r="O109" s="23">
        <v>299.87200000000001</v>
      </c>
      <c r="P109" s="23">
        <v>352.4</v>
      </c>
      <c r="Q109" s="23">
        <v>392.80099999999999</v>
      </c>
      <c r="R109" s="23">
        <v>458.11399999999998</v>
      </c>
      <c r="S109" s="23">
        <v>542.99300000000005</v>
      </c>
      <c r="T109" s="23">
        <v>599.57299999999998</v>
      </c>
      <c r="U109" s="23">
        <v>654.61500000000001</v>
      </c>
      <c r="V109" s="23">
        <v>682.63300000000004</v>
      </c>
      <c r="W109" s="23">
        <v>679.40700000000004</v>
      </c>
      <c r="X109" s="23">
        <v>658.26099999999997</v>
      </c>
      <c r="Y109" s="23">
        <v>636.096</v>
      </c>
    </row>
    <row r="110" spans="2:25" x14ac:dyDescent="0.4">
      <c r="B110" s="29" t="s">
        <v>137</v>
      </c>
      <c r="C110" s="19">
        <v>93</v>
      </c>
      <c r="D110" s="19" t="s">
        <v>17</v>
      </c>
      <c r="E110" s="21">
        <v>4</v>
      </c>
      <c r="F110" s="21">
        <v>196</v>
      </c>
      <c r="G110" s="22" t="s">
        <v>71</v>
      </c>
      <c r="H110" s="21">
        <v>922</v>
      </c>
      <c r="I110" s="23">
        <v>173.965</v>
      </c>
      <c r="J110" s="23">
        <v>202.512</v>
      </c>
      <c r="K110" s="23">
        <v>232.233</v>
      </c>
      <c r="L110" s="23">
        <v>260.935</v>
      </c>
      <c r="M110" s="23">
        <v>289.096</v>
      </c>
      <c r="N110" s="23">
        <v>320.74200000000002</v>
      </c>
      <c r="O110" s="23">
        <v>352.209</v>
      </c>
      <c r="P110" s="23">
        <v>381.58300000000003</v>
      </c>
      <c r="Q110" s="23">
        <v>405.78300000000002</v>
      </c>
      <c r="R110" s="23">
        <v>424.83100000000002</v>
      </c>
      <c r="S110" s="23">
        <v>436.86500000000001</v>
      </c>
      <c r="T110" s="23">
        <v>443.279</v>
      </c>
      <c r="U110" s="23">
        <v>446.339</v>
      </c>
      <c r="V110" s="23">
        <v>446.21100000000001</v>
      </c>
      <c r="W110" s="23">
        <v>440.90600000000001</v>
      </c>
      <c r="X110" s="23">
        <v>434.14800000000002</v>
      </c>
      <c r="Y110" s="23">
        <v>429.34399999999999</v>
      </c>
    </row>
    <row r="111" spans="2:25" x14ac:dyDescent="0.4">
      <c r="B111" s="29" t="s">
        <v>138</v>
      </c>
      <c r="C111" s="19">
        <v>94</v>
      </c>
      <c r="D111" s="19" t="s">
        <v>17</v>
      </c>
      <c r="E111" s="21">
        <v>5</v>
      </c>
      <c r="F111" s="21">
        <v>268</v>
      </c>
      <c r="G111" s="22" t="s">
        <v>71</v>
      </c>
      <c r="H111" s="21">
        <v>922</v>
      </c>
      <c r="I111" s="23">
        <v>608.48199999999997</v>
      </c>
      <c r="J111" s="23">
        <v>656.74099999999999</v>
      </c>
      <c r="K111" s="23">
        <v>714.22299999999996</v>
      </c>
      <c r="L111" s="23">
        <v>729.31899999999996</v>
      </c>
      <c r="M111" s="23">
        <v>739.71900000000005</v>
      </c>
      <c r="N111" s="23">
        <v>749.98</v>
      </c>
      <c r="O111" s="23">
        <v>765.82</v>
      </c>
      <c r="P111" s="23">
        <v>791.71299999999997</v>
      </c>
      <c r="Q111" s="23">
        <v>796.17600000000004</v>
      </c>
      <c r="R111" s="23">
        <v>767.88599999999997</v>
      </c>
      <c r="S111" s="23">
        <v>724.84699999999998</v>
      </c>
      <c r="T111" s="23">
        <v>716.79899999999998</v>
      </c>
      <c r="U111" s="23">
        <v>743.60900000000004</v>
      </c>
      <c r="V111" s="23">
        <v>763.88800000000003</v>
      </c>
      <c r="W111" s="23">
        <v>766.36099999999999</v>
      </c>
      <c r="X111" s="23">
        <v>755.66800000000001</v>
      </c>
      <c r="Y111" s="23">
        <v>739.77599999999995</v>
      </c>
    </row>
    <row r="112" spans="2:25" x14ac:dyDescent="0.4">
      <c r="B112" s="29" t="s">
        <v>139</v>
      </c>
      <c r="C112" s="19">
        <v>95</v>
      </c>
      <c r="D112" s="19" t="s">
        <v>17</v>
      </c>
      <c r="E112" s="21" t="s">
        <v>19</v>
      </c>
      <c r="F112" s="21">
        <v>368</v>
      </c>
      <c r="G112" s="22" t="s">
        <v>71</v>
      </c>
      <c r="H112" s="21">
        <v>922</v>
      </c>
      <c r="I112" s="23">
        <v>1384.7550000000001</v>
      </c>
      <c r="J112" s="23">
        <v>1580.931</v>
      </c>
      <c r="K112" s="23">
        <v>1899.375</v>
      </c>
      <c r="L112" s="23">
        <v>2508.0619999999999</v>
      </c>
      <c r="M112" s="23">
        <v>3259.8359999999998</v>
      </c>
      <c r="N112" s="23">
        <v>4116.3270000000002</v>
      </c>
      <c r="O112" s="23">
        <v>5020.5439999999999</v>
      </c>
      <c r="P112" s="23">
        <v>6054.3509999999997</v>
      </c>
      <c r="Q112" s="23">
        <v>7196.1170000000002</v>
      </c>
      <c r="R112" s="23">
        <v>8434.9609999999993</v>
      </c>
      <c r="S112" s="23">
        <v>9688.0570000000007</v>
      </c>
      <c r="T112" s="23">
        <v>10995.755999999999</v>
      </c>
      <c r="U112" s="23">
        <v>12589.189</v>
      </c>
      <c r="V112" s="23">
        <v>14039.825999999999</v>
      </c>
      <c r="W112" s="23">
        <v>15545.679</v>
      </c>
      <c r="X112" s="23">
        <v>17093.307000000001</v>
      </c>
      <c r="Y112" s="23">
        <v>18656.511999999999</v>
      </c>
    </row>
    <row r="113" spans="2:25" x14ac:dyDescent="0.4">
      <c r="B113" s="29" t="s">
        <v>140</v>
      </c>
      <c r="C113" s="19">
        <v>96</v>
      </c>
      <c r="D113" s="19" t="s">
        <v>17</v>
      </c>
      <c r="E113" s="21" t="s">
        <v>19</v>
      </c>
      <c r="F113" s="21">
        <v>376</v>
      </c>
      <c r="G113" s="22" t="s">
        <v>71</v>
      </c>
      <c r="H113" s="21">
        <v>922</v>
      </c>
      <c r="I113" s="23">
        <v>1074.5319999999999</v>
      </c>
      <c r="J113" s="23">
        <v>1217.915</v>
      </c>
      <c r="K113" s="23">
        <v>1361.249</v>
      </c>
      <c r="L113" s="23">
        <v>1511.74</v>
      </c>
      <c r="M113" s="23">
        <v>1704.154</v>
      </c>
      <c r="N113" s="23">
        <v>1911.4449999999999</v>
      </c>
      <c r="O113" s="23">
        <v>2109.4879999999998</v>
      </c>
      <c r="P113" s="23">
        <v>2296.998</v>
      </c>
      <c r="Q113" s="23">
        <v>2473.3829999999998</v>
      </c>
      <c r="R113" s="23">
        <v>2675.8710000000001</v>
      </c>
      <c r="S113" s="23">
        <v>2895.4780000000001</v>
      </c>
      <c r="T113" s="23">
        <v>3158.7930000000001</v>
      </c>
      <c r="U113" s="23">
        <v>3483.1790000000001</v>
      </c>
      <c r="V113" s="23">
        <v>3810.21</v>
      </c>
      <c r="W113" s="23">
        <v>4112.3519999999999</v>
      </c>
      <c r="X113" s="23">
        <v>4395.3100000000004</v>
      </c>
      <c r="Y113" s="23">
        <v>4671.3559999999998</v>
      </c>
    </row>
    <row r="114" spans="2:25" x14ac:dyDescent="0.4">
      <c r="B114" s="29" t="s">
        <v>141</v>
      </c>
      <c r="C114" s="19">
        <v>97</v>
      </c>
      <c r="D114" s="19" t="s">
        <v>17</v>
      </c>
      <c r="E114" s="21" t="s">
        <v>19</v>
      </c>
      <c r="F114" s="21">
        <v>400</v>
      </c>
      <c r="G114" s="22" t="s">
        <v>71</v>
      </c>
      <c r="H114" s="21">
        <v>922</v>
      </c>
      <c r="I114" s="23">
        <v>403.40499999999997</v>
      </c>
      <c r="J114" s="23">
        <v>463.80399999999997</v>
      </c>
      <c r="K114" s="23">
        <v>591.32399999999996</v>
      </c>
      <c r="L114" s="23">
        <v>785.73699999999997</v>
      </c>
      <c r="M114" s="23">
        <v>1023.724</v>
      </c>
      <c r="N114" s="23">
        <v>1264.287</v>
      </c>
      <c r="O114" s="23">
        <v>1531.6890000000001</v>
      </c>
      <c r="P114" s="23">
        <v>1782.7729999999999</v>
      </c>
      <c r="Q114" s="23">
        <v>2034.614</v>
      </c>
      <c r="R114" s="23">
        <v>2289.5500000000002</v>
      </c>
      <c r="S114" s="23">
        <v>2578.4580000000001</v>
      </c>
      <c r="T114" s="23">
        <v>2902.0340000000001</v>
      </c>
      <c r="U114" s="23">
        <v>3184.5070000000001</v>
      </c>
      <c r="V114" s="23">
        <v>3334.2469999999998</v>
      </c>
      <c r="W114" s="23">
        <v>3475.2750000000001</v>
      </c>
      <c r="X114" s="23">
        <v>3603.982</v>
      </c>
      <c r="Y114" s="23">
        <v>3720.172</v>
      </c>
    </row>
    <row r="115" spans="2:25" x14ac:dyDescent="0.4">
      <c r="B115" s="29" t="s">
        <v>142</v>
      </c>
      <c r="C115" s="19">
        <v>98</v>
      </c>
      <c r="D115" s="19" t="s">
        <v>17</v>
      </c>
      <c r="E115" s="21" t="s">
        <v>19</v>
      </c>
      <c r="F115" s="21">
        <v>414</v>
      </c>
      <c r="G115" s="22" t="s">
        <v>71</v>
      </c>
      <c r="H115" s="21">
        <v>922</v>
      </c>
      <c r="I115" s="23">
        <v>129.642</v>
      </c>
      <c r="J115" s="23">
        <v>231.72300000000001</v>
      </c>
      <c r="K115" s="23">
        <v>359.90800000000002</v>
      </c>
      <c r="L115" s="23">
        <v>557.46100000000001</v>
      </c>
      <c r="M115" s="23">
        <v>776.70299999999997</v>
      </c>
      <c r="N115" s="23">
        <v>971.74400000000003</v>
      </c>
      <c r="O115" s="23">
        <v>1064.077</v>
      </c>
      <c r="P115" s="23">
        <v>976.46500000000003</v>
      </c>
      <c r="Q115" s="23">
        <v>850.33900000000006</v>
      </c>
      <c r="R115" s="23">
        <v>827.471</v>
      </c>
      <c r="S115" s="23">
        <v>877.47500000000002</v>
      </c>
      <c r="T115" s="23">
        <v>1000.885</v>
      </c>
      <c r="U115" s="23">
        <v>1131.069</v>
      </c>
      <c r="V115" s="23">
        <v>1216.346</v>
      </c>
      <c r="W115" s="23">
        <v>1236.914</v>
      </c>
      <c r="X115" s="23">
        <v>1242.633</v>
      </c>
      <c r="Y115" s="23">
        <v>1264.337</v>
      </c>
    </row>
    <row r="116" spans="2:25" x14ac:dyDescent="0.4">
      <c r="B116" s="29" t="s">
        <v>143</v>
      </c>
      <c r="C116" s="19">
        <v>99</v>
      </c>
      <c r="D116" s="19" t="s">
        <v>17</v>
      </c>
      <c r="E116" s="21" t="s">
        <v>19</v>
      </c>
      <c r="F116" s="21">
        <v>422</v>
      </c>
      <c r="G116" s="22" t="s">
        <v>71</v>
      </c>
      <c r="H116" s="21">
        <v>922</v>
      </c>
      <c r="I116" s="23">
        <v>515.25599999999997</v>
      </c>
      <c r="J116" s="23">
        <v>602.76599999999996</v>
      </c>
      <c r="K116" s="23">
        <v>742.62400000000002</v>
      </c>
      <c r="L116" s="23">
        <v>911.51599999999996</v>
      </c>
      <c r="M116" s="23">
        <v>1067.2059999999999</v>
      </c>
      <c r="N116" s="23">
        <v>1221.769</v>
      </c>
      <c r="O116" s="23">
        <v>1367.019</v>
      </c>
      <c r="P116" s="23">
        <v>1497.9110000000001</v>
      </c>
      <c r="Q116" s="23">
        <v>1637.518</v>
      </c>
      <c r="R116" s="23">
        <v>1745.317</v>
      </c>
      <c r="S116" s="23">
        <v>1808.319</v>
      </c>
      <c r="T116" s="23">
        <v>1827.144</v>
      </c>
      <c r="U116" s="23">
        <v>1849.9760000000001</v>
      </c>
      <c r="V116" s="23">
        <v>1849.07</v>
      </c>
      <c r="W116" s="23">
        <v>1869.9749999999999</v>
      </c>
      <c r="X116" s="23">
        <v>1888.1949999999999</v>
      </c>
      <c r="Y116" s="23">
        <v>1886.6949999999999</v>
      </c>
    </row>
    <row r="117" spans="2:25" x14ac:dyDescent="0.4">
      <c r="B117" s="29" t="s">
        <v>144</v>
      </c>
      <c r="C117" s="19">
        <v>100</v>
      </c>
      <c r="D117" s="19" t="s">
        <v>17</v>
      </c>
      <c r="E117" s="21" t="s">
        <v>19</v>
      </c>
      <c r="F117" s="21">
        <v>512</v>
      </c>
      <c r="G117" s="22" t="s">
        <v>71</v>
      </c>
      <c r="H117" s="21">
        <v>922</v>
      </c>
      <c r="I117" s="23">
        <v>128.22900000000001</v>
      </c>
      <c r="J117" s="23">
        <v>182.47</v>
      </c>
      <c r="K117" s="23">
        <v>263.32400000000001</v>
      </c>
      <c r="L117" s="23">
        <v>365.88299999999998</v>
      </c>
      <c r="M117" s="23">
        <v>515.03</v>
      </c>
      <c r="N117" s="23">
        <v>707.16499999999996</v>
      </c>
      <c r="O117" s="23">
        <v>889.24699999999996</v>
      </c>
      <c r="P117" s="23">
        <v>1175.951</v>
      </c>
      <c r="Q117" s="23">
        <v>1461.6559999999999</v>
      </c>
      <c r="R117" s="23">
        <v>1598.896</v>
      </c>
      <c r="S117" s="23">
        <v>1714.098</v>
      </c>
      <c r="T117" s="23">
        <v>1849.354</v>
      </c>
      <c r="U117" s="23">
        <v>1974.53</v>
      </c>
      <c r="V117" s="23">
        <v>2114.2939999999999</v>
      </c>
      <c r="W117" s="23">
        <v>2165.134</v>
      </c>
      <c r="X117" s="23">
        <v>2156.48</v>
      </c>
      <c r="Y117" s="23">
        <v>2120.9940000000001</v>
      </c>
    </row>
    <row r="118" spans="2:25" x14ac:dyDescent="0.4">
      <c r="B118" s="29" t="s">
        <v>145</v>
      </c>
      <c r="C118" s="19">
        <v>101</v>
      </c>
      <c r="D118" s="19" t="s">
        <v>17</v>
      </c>
      <c r="E118" s="21" t="s">
        <v>19</v>
      </c>
      <c r="F118" s="21">
        <v>634</v>
      </c>
      <c r="G118" s="22" t="s">
        <v>71</v>
      </c>
      <c r="H118" s="21">
        <v>922</v>
      </c>
      <c r="I118" s="23">
        <v>48.662999999999997</v>
      </c>
      <c r="J118" s="23">
        <v>87.808999999999997</v>
      </c>
      <c r="K118" s="23">
        <v>156.673</v>
      </c>
      <c r="L118" s="23">
        <v>261.66000000000003</v>
      </c>
      <c r="M118" s="23">
        <v>363.27800000000002</v>
      </c>
      <c r="N118" s="23">
        <v>449.339</v>
      </c>
      <c r="O118" s="23">
        <v>545.71</v>
      </c>
      <c r="P118" s="23">
        <v>664.22</v>
      </c>
      <c r="Q118" s="23">
        <v>785.45899999999995</v>
      </c>
      <c r="R118" s="23">
        <v>877.721</v>
      </c>
      <c r="S118" s="23">
        <v>956.19100000000003</v>
      </c>
      <c r="T118" s="23">
        <v>1008.691</v>
      </c>
      <c r="U118" s="23">
        <v>1034.6479999999999</v>
      </c>
      <c r="V118" s="23">
        <v>1038.8800000000001</v>
      </c>
      <c r="W118" s="23">
        <v>1029.634</v>
      </c>
      <c r="X118" s="23">
        <v>1017.482</v>
      </c>
      <c r="Y118" s="23">
        <v>1004.912</v>
      </c>
    </row>
    <row r="119" spans="2:25" x14ac:dyDescent="0.4">
      <c r="B119" s="29" t="s">
        <v>146</v>
      </c>
      <c r="C119" s="19">
        <v>102</v>
      </c>
      <c r="D119" s="19" t="s">
        <v>17</v>
      </c>
      <c r="E119" s="21" t="s">
        <v>19</v>
      </c>
      <c r="F119" s="21">
        <v>682</v>
      </c>
      <c r="G119" s="22" t="s">
        <v>71</v>
      </c>
      <c r="H119" s="21">
        <v>922</v>
      </c>
      <c r="I119" s="23">
        <v>1217.9490000000001</v>
      </c>
      <c r="J119" s="23">
        <v>1644.2180000000001</v>
      </c>
      <c r="K119" s="23">
        <v>2378.7249999999999</v>
      </c>
      <c r="L119" s="23">
        <v>3382.444</v>
      </c>
      <c r="M119" s="23">
        <v>4787.1130000000003</v>
      </c>
      <c r="N119" s="23">
        <v>6408.0420000000004</v>
      </c>
      <c r="O119" s="23">
        <v>7680.9979999999996</v>
      </c>
      <c r="P119" s="23">
        <v>8785.6219999999994</v>
      </c>
      <c r="Q119" s="23">
        <v>9650.9330000000009</v>
      </c>
      <c r="R119" s="23">
        <v>9962.9750000000004</v>
      </c>
      <c r="S119" s="23">
        <v>10124.01</v>
      </c>
      <c r="T119" s="23">
        <v>10524.723</v>
      </c>
      <c r="U119" s="23">
        <v>11116.543</v>
      </c>
      <c r="V119" s="23">
        <v>11623.852999999999</v>
      </c>
      <c r="W119" s="23">
        <v>11942.584999999999</v>
      </c>
      <c r="X119" s="23">
        <v>12046.870999999999</v>
      </c>
      <c r="Y119" s="23">
        <v>11984.477999999999</v>
      </c>
    </row>
    <row r="120" spans="2:25" x14ac:dyDescent="0.4">
      <c r="B120" s="29" t="s">
        <v>147</v>
      </c>
      <c r="C120" s="19">
        <v>103</v>
      </c>
      <c r="D120" s="19" t="s">
        <v>17</v>
      </c>
      <c r="E120" s="21">
        <v>6</v>
      </c>
      <c r="F120" s="21">
        <v>275</v>
      </c>
      <c r="G120" s="22" t="s">
        <v>71</v>
      </c>
      <c r="H120" s="21">
        <v>922</v>
      </c>
      <c r="I120" s="23">
        <v>164.06399999999999</v>
      </c>
      <c r="J120" s="23">
        <v>201.017</v>
      </c>
      <c r="K120" s="23">
        <v>262.84899999999999</v>
      </c>
      <c r="L120" s="23">
        <v>340.75200000000001</v>
      </c>
      <c r="M120" s="23">
        <v>430.447</v>
      </c>
      <c r="N120" s="23">
        <v>539.779</v>
      </c>
      <c r="O120" s="23">
        <v>666.57</v>
      </c>
      <c r="P120" s="23">
        <v>832.41300000000001</v>
      </c>
      <c r="Q120" s="23">
        <v>1052.9749999999999</v>
      </c>
      <c r="R120" s="23">
        <v>1266.1890000000001</v>
      </c>
      <c r="S120" s="23">
        <v>1457.808</v>
      </c>
      <c r="T120" s="23">
        <v>1676.72</v>
      </c>
      <c r="U120" s="23">
        <v>1924.768</v>
      </c>
      <c r="V120" s="23">
        <v>2149.5140000000001</v>
      </c>
      <c r="W120" s="23">
        <v>2366.0120000000002</v>
      </c>
      <c r="X120" s="23">
        <v>2566.634</v>
      </c>
      <c r="Y120" s="23">
        <v>2752.7159999999999</v>
      </c>
    </row>
    <row r="121" spans="2:25" x14ac:dyDescent="0.4">
      <c r="B121" s="29" t="s">
        <v>148</v>
      </c>
      <c r="C121" s="19">
        <v>104</v>
      </c>
      <c r="D121" s="19" t="s">
        <v>17</v>
      </c>
      <c r="E121" s="21" t="s">
        <v>19</v>
      </c>
      <c r="F121" s="21">
        <v>760</v>
      </c>
      <c r="G121" s="22" t="s">
        <v>71</v>
      </c>
      <c r="H121" s="21">
        <v>922</v>
      </c>
      <c r="I121" s="23">
        <v>853.06</v>
      </c>
      <c r="J121" s="23">
        <v>1192.06</v>
      </c>
      <c r="K121" s="23">
        <v>1613.605</v>
      </c>
      <c r="L121" s="23">
        <v>2044.71</v>
      </c>
      <c r="M121" s="23">
        <v>2593.8679999999999</v>
      </c>
      <c r="N121" s="23">
        <v>3393.029</v>
      </c>
      <c r="O121" s="23">
        <v>4471.8909999999996</v>
      </c>
      <c r="P121" s="23">
        <v>5605.7250000000004</v>
      </c>
      <c r="Q121" s="23">
        <v>6410.7430000000004</v>
      </c>
      <c r="R121" s="23">
        <v>6826.6549999999997</v>
      </c>
      <c r="S121" s="23">
        <v>6898.317</v>
      </c>
      <c r="T121" s="23">
        <v>7079.0640000000003</v>
      </c>
      <c r="U121" s="23">
        <v>7514.7709999999997</v>
      </c>
      <c r="V121" s="23">
        <v>8417.1970000000001</v>
      </c>
      <c r="W121" s="23">
        <v>9245.3680000000004</v>
      </c>
      <c r="X121" s="23">
        <v>9748.93</v>
      </c>
      <c r="Y121" s="23">
        <v>9991.1730000000007</v>
      </c>
    </row>
    <row r="122" spans="2:25" x14ac:dyDescent="0.4">
      <c r="B122" s="29" t="s">
        <v>149</v>
      </c>
      <c r="C122" s="19">
        <v>105</v>
      </c>
      <c r="D122" s="19" t="s">
        <v>17</v>
      </c>
      <c r="E122" s="21" t="s">
        <v>19</v>
      </c>
      <c r="F122" s="21">
        <v>792</v>
      </c>
      <c r="G122" s="22" t="s">
        <v>71</v>
      </c>
      <c r="H122" s="21">
        <v>922</v>
      </c>
      <c r="I122" s="23">
        <v>7574.5519999999997</v>
      </c>
      <c r="J122" s="23">
        <v>9182.4320000000007</v>
      </c>
      <c r="K122" s="23">
        <v>11002.625</v>
      </c>
      <c r="L122" s="23">
        <v>13055.683000000001</v>
      </c>
      <c r="M122" s="23">
        <v>15405.041999999999</v>
      </c>
      <c r="N122" s="23">
        <v>17875.25</v>
      </c>
      <c r="O122" s="23">
        <v>20267.925999999999</v>
      </c>
      <c r="P122" s="23">
        <v>22255.462</v>
      </c>
      <c r="Q122" s="23">
        <v>23846.463</v>
      </c>
      <c r="R122" s="23">
        <v>25341.482</v>
      </c>
      <c r="S122" s="23">
        <v>26469.367999999999</v>
      </c>
      <c r="T122" s="23">
        <v>27289.516</v>
      </c>
      <c r="U122" s="23">
        <v>27979.34</v>
      </c>
      <c r="V122" s="23">
        <v>28596.847000000002</v>
      </c>
      <c r="W122" s="23">
        <v>28928.109</v>
      </c>
      <c r="X122" s="23">
        <v>28995.671999999999</v>
      </c>
      <c r="Y122" s="23">
        <v>28893.187999999998</v>
      </c>
    </row>
    <row r="123" spans="2:25" x14ac:dyDescent="0.4">
      <c r="B123" s="29" t="s">
        <v>150</v>
      </c>
      <c r="C123" s="19">
        <v>106</v>
      </c>
      <c r="D123" s="19" t="s">
        <v>17</v>
      </c>
      <c r="E123" s="21" t="s">
        <v>19</v>
      </c>
      <c r="F123" s="21">
        <v>784</v>
      </c>
      <c r="G123" s="22" t="s">
        <v>71</v>
      </c>
      <c r="H123" s="21">
        <v>922</v>
      </c>
      <c r="I123" s="23">
        <v>125.051</v>
      </c>
      <c r="J123" s="23">
        <v>271.983</v>
      </c>
      <c r="K123" s="23">
        <v>548.28700000000003</v>
      </c>
      <c r="L123" s="23">
        <v>887.20299999999997</v>
      </c>
      <c r="M123" s="23">
        <v>1270.337</v>
      </c>
      <c r="N123" s="23">
        <v>1557.433</v>
      </c>
      <c r="O123" s="23">
        <v>1679.298</v>
      </c>
      <c r="P123" s="23">
        <v>1700.3679999999999</v>
      </c>
      <c r="Q123" s="23">
        <v>1652.3630000000001</v>
      </c>
      <c r="R123" s="23">
        <v>1570.9659999999999</v>
      </c>
      <c r="S123" s="23">
        <v>1505.1010000000001</v>
      </c>
      <c r="T123" s="23">
        <v>1538.681</v>
      </c>
      <c r="U123" s="23">
        <v>1601.5650000000001</v>
      </c>
      <c r="V123" s="23">
        <v>1560.375</v>
      </c>
      <c r="W123" s="23">
        <v>1437.4490000000001</v>
      </c>
      <c r="X123" s="23">
        <v>1286.3920000000001</v>
      </c>
      <c r="Y123" s="23">
        <v>1137.403</v>
      </c>
    </row>
    <row r="124" spans="2:25" x14ac:dyDescent="0.4">
      <c r="B124" s="29" t="s">
        <v>151</v>
      </c>
      <c r="C124" s="19">
        <v>107</v>
      </c>
      <c r="D124" s="19" t="s">
        <v>17</v>
      </c>
      <c r="E124" s="21" t="s">
        <v>19</v>
      </c>
      <c r="F124" s="21">
        <v>887</v>
      </c>
      <c r="G124" s="22" t="s">
        <v>71</v>
      </c>
      <c r="H124" s="21">
        <v>922</v>
      </c>
      <c r="I124" s="23">
        <v>874.19600000000003</v>
      </c>
      <c r="J124" s="23">
        <v>1038.288</v>
      </c>
      <c r="K124" s="23">
        <v>1230.758</v>
      </c>
      <c r="L124" s="23">
        <v>1437.501</v>
      </c>
      <c r="M124" s="23">
        <v>1729.038</v>
      </c>
      <c r="N124" s="23">
        <v>2187.2959999999998</v>
      </c>
      <c r="O124" s="23">
        <v>2842.0949999999998</v>
      </c>
      <c r="P124" s="23">
        <v>3695.4850000000001</v>
      </c>
      <c r="Q124" s="23">
        <v>4662.5720000000001</v>
      </c>
      <c r="R124" s="23">
        <v>5439.7939999999999</v>
      </c>
      <c r="S124" s="23">
        <v>6158.6620000000003</v>
      </c>
      <c r="T124" s="23">
        <v>6911.5259999999998</v>
      </c>
      <c r="U124" s="23">
        <v>7753.326</v>
      </c>
      <c r="V124" s="23">
        <v>8556.2790000000005</v>
      </c>
      <c r="W124" s="23">
        <v>9276.4680000000008</v>
      </c>
      <c r="X124" s="23">
        <v>9890.5540000000001</v>
      </c>
      <c r="Y124" s="23">
        <v>10412.91</v>
      </c>
    </row>
    <row r="125" spans="2:25" x14ac:dyDescent="0.4">
      <c r="B125" s="27" t="s">
        <v>152</v>
      </c>
      <c r="C125" s="19">
        <v>108</v>
      </c>
      <c r="D125" s="19" t="s">
        <v>17</v>
      </c>
      <c r="E125" s="21" t="s">
        <v>19</v>
      </c>
      <c r="F125" s="21">
        <v>921</v>
      </c>
      <c r="G125" s="22" t="s">
        <v>67</v>
      </c>
      <c r="H125" s="21">
        <v>1828</v>
      </c>
      <c r="I125" s="23">
        <v>123635.66099999999</v>
      </c>
      <c r="J125" s="23">
        <v>149442.073</v>
      </c>
      <c r="K125" s="23">
        <v>178840.96400000001</v>
      </c>
      <c r="L125" s="23">
        <v>210119.83300000001</v>
      </c>
      <c r="M125" s="23">
        <v>243846.46100000001</v>
      </c>
      <c r="N125" s="23">
        <v>282333.80200000003</v>
      </c>
      <c r="O125" s="23">
        <v>328096.86800000002</v>
      </c>
      <c r="P125" s="23">
        <v>375894.89600000001</v>
      </c>
      <c r="Q125" s="23">
        <v>419759.94500000001</v>
      </c>
      <c r="R125" s="23">
        <v>458733.63699999999</v>
      </c>
      <c r="S125" s="23">
        <v>492911.05800000002</v>
      </c>
      <c r="T125" s="23">
        <v>522461.196</v>
      </c>
      <c r="U125" s="23">
        <v>542974.02099999995</v>
      </c>
      <c r="V125" s="23">
        <v>561562.33100000001</v>
      </c>
      <c r="W125" s="23">
        <v>577219.12</v>
      </c>
      <c r="X125" s="23">
        <v>589609.875</v>
      </c>
      <c r="Y125" s="23">
        <v>598847.02599999995</v>
      </c>
    </row>
    <row r="126" spans="2:25" x14ac:dyDescent="0.4">
      <c r="B126" s="28" t="s">
        <v>153</v>
      </c>
      <c r="C126" s="19">
        <v>109</v>
      </c>
      <c r="D126" s="19" t="s">
        <v>17</v>
      </c>
      <c r="E126" s="21" t="s">
        <v>19</v>
      </c>
      <c r="F126" s="21">
        <v>5500</v>
      </c>
      <c r="G126" s="22" t="s">
        <v>69</v>
      </c>
      <c r="H126" s="21">
        <v>921</v>
      </c>
      <c r="I126" s="23">
        <v>3985.973</v>
      </c>
      <c r="J126" s="23">
        <v>5218.2749999999996</v>
      </c>
      <c r="K126" s="23">
        <v>6716.5789999999997</v>
      </c>
      <c r="L126" s="23">
        <v>7830.6670000000004</v>
      </c>
      <c r="M126" s="23">
        <v>8936.66</v>
      </c>
      <c r="N126" s="23">
        <v>10088.462</v>
      </c>
      <c r="O126" s="23">
        <v>11606.135</v>
      </c>
      <c r="P126" s="23">
        <v>13773.564</v>
      </c>
      <c r="Q126" s="23">
        <v>15558.888000000001</v>
      </c>
      <c r="R126" s="23">
        <v>16259.92</v>
      </c>
      <c r="S126" s="23">
        <v>16472.712</v>
      </c>
      <c r="T126" s="23">
        <v>17499.811000000002</v>
      </c>
      <c r="U126" s="23">
        <v>19483.474999999999</v>
      </c>
      <c r="V126" s="23">
        <v>21573.511999999999</v>
      </c>
      <c r="W126" s="23">
        <v>23032.397000000001</v>
      </c>
      <c r="X126" s="23">
        <v>24017.796999999999</v>
      </c>
      <c r="Y126" s="23">
        <v>24987.523000000001</v>
      </c>
    </row>
    <row r="127" spans="2:25" x14ac:dyDescent="0.4">
      <c r="B127" s="29" t="s">
        <v>154</v>
      </c>
      <c r="C127" s="19">
        <v>110</v>
      </c>
      <c r="D127" s="19" t="s">
        <v>17</v>
      </c>
      <c r="E127" s="21" t="s">
        <v>19</v>
      </c>
      <c r="F127" s="21">
        <v>398</v>
      </c>
      <c r="G127" s="22" t="s">
        <v>71</v>
      </c>
      <c r="H127" s="21">
        <v>5500</v>
      </c>
      <c r="I127" s="23">
        <v>1483.8869999999999</v>
      </c>
      <c r="J127" s="23">
        <v>1831.183</v>
      </c>
      <c r="K127" s="23">
        <v>2284.163</v>
      </c>
      <c r="L127" s="23">
        <v>2554.04</v>
      </c>
      <c r="M127" s="23">
        <v>2832.806</v>
      </c>
      <c r="N127" s="23">
        <v>3088.8620000000001</v>
      </c>
      <c r="O127" s="23">
        <v>3398.3009999999999</v>
      </c>
      <c r="P127" s="23">
        <v>3915.877</v>
      </c>
      <c r="Q127" s="23">
        <v>4227.6559999999999</v>
      </c>
      <c r="R127" s="23">
        <v>4189.4459999999999</v>
      </c>
      <c r="S127" s="23">
        <v>4139.1329999999998</v>
      </c>
      <c r="T127" s="23">
        <v>4481.5889999999999</v>
      </c>
      <c r="U127" s="23">
        <v>5102.835</v>
      </c>
      <c r="V127" s="23">
        <v>5691.5929999999998</v>
      </c>
      <c r="W127" s="23">
        <v>6084.0789999999997</v>
      </c>
      <c r="X127" s="23">
        <v>6351.4229999999998</v>
      </c>
      <c r="Y127" s="23">
        <v>6591.3729999999996</v>
      </c>
    </row>
    <row r="128" spans="2:25" x14ac:dyDescent="0.4">
      <c r="B128" s="29" t="s">
        <v>155</v>
      </c>
      <c r="C128" s="19">
        <v>111</v>
      </c>
      <c r="D128" s="19" t="s">
        <v>17</v>
      </c>
      <c r="E128" s="21" t="s">
        <v>19</v>
      </c>
      <c r="F128" s="21">
        <v>417</v>
      </c>
      <c r="G128" s="22" t="s">
        <v>71</v>
      </c>
      <c r="H128" s="21">
        <v>5500</v>
      </c>
      <c r="I128" s="23">
        <v>308.45600000000002</v>
      </c>
      <c r="J128" s="23">
        <v>411.90499999999997</v>
      </c>
      <c r="K128" s="23">
        <v>538.40700000000004</v>
      </c>
      <c r="L128" s="23">
        <v>632.90899999999999</v>
      </c>
      <c r="M128" s="23">
        <v>714.89</v>
      </c>
      <c r="N128" s="23">
        <v>797.07399999999996</v>
      </c>
      <c r="O128" s="23">
        <v>920.35799999999995</v>
      </c>
      <c r="P128" s="23">
        <v>1122.5229999999999</v>
      </c>
      <c r="Q128" s="23">
        <v>1285.104</v>
      </c>
      <c r="R128" s="23">
        <v>1364.1020000000001</v>
      </c>
      <c r="S128" s="23">
        <v>1399.133</v>
      </c>
      <c r="T128" s="23">
        <v>1501.9349999999999</v>
      </c>
      <c r="U128" s="23">
        <v>1739.1079999999999</v>
      </c>
      <c r="V128" s="23">
        <v>1952.8440000000001</v>
      </c>
      <c r="W128" s="23">
        <v>2110.5059999999999</v>
      </c>
      <c r="X128" s="23">
        <v>2222.4360000000001</v>
      </c>
      <c r="Y128" s="23">
        <v>2330.7979999999998</v>
      </c>
    </row>
    <row r="129" spans="2:25" x14ac:dyDescent="0.4">
      <c r="B129" s="29" t="s">
        <v>156</v>
      </c>
      <c r="C129" s="19">
        <v>112</v>
      </c>
      <c r="D129" s="19" t="s">
        <v>17</v>
      </c>
      <c r="E129" s="21" t="s">
        <v>19</v>
      </c>
      <c r="F129" s="21">
        <v>762</v>
      </c>
      <c r="G129" s="22" t="s">
        <v>71</v>
      </c>
      <c r="H129" s="21">
        <v>5500</v>
      </c>
      <c r="I129" s="23">
        <v>303.27300000000002</v>
      </c>
      <c r="J129" s="23">
        <v>428.22899999999998</v>
      </c>
      <c r="K129" s="23">
        <v>585.01499999999999</v>
      </c>
      <c r="L129" s="23">
        <v>732.98099999999999</v>
      </c>
      <c r="M129" s="23">
        <v>866.33900000000006</v>
      </c>
      <c r="N129" s="23">
        <v>1008.123</v>
      </c>
      <c r="O129" s="23">
        <v>1216.33</v>
      </c>
      <c r="P129" s="23">
        <v>1527.35</v>
      </c>
      <c r="Q129" s="23">
        <v>1801.356</v>
      </c>
      <c r="R129" s="23">
        <v>2024.829</v>
      </c>
      <c r="S129" s="23">
        <v>2162.4780000000001</v>
      </c>
      <c r="T129" s="23">
        <v>2390.7510000000002</v>
      </c>
      <c r="U129" s="23">
        <v>2791.8490000000002</v>
      </c>
      <c r="V129" s="23">
        <v>3269.5410000000002</v>
      </c>
      <c r="W129" s="23">
        <v>3667.7759999999998</v>
      </c>
      <c r="X129" s="23">
        <v>4007.4580000000001</v>
      </c>
      <c r="Y129" s="23">
        <v>4395.8220000000001</v>
      </c>
    </row>
    <row r="130" spans="2:25" x14ac:dyDescent="0.4">
      <c r="B130" s="29" t="s">
        <v>157</v>
      </c>
      <c r="C130" s="19">
        <v>113</v>
      </c>
      <c r="D130" s="19" t="s">
        <v>17</v>
      </c>
      <c r="E130" s="21" t="s">
        <v>19</v>
      </c>
      <c r="F130" s="21">
        <v>795</v>
      </c>
      <c r="G130" s="22" t="s">
        <v>71</v>
      </c>
      <c r="H130" s="21">
        <v>5500</v>
      </c>
      <c r="I130" s="23">
        <v>287.56400000000002</v>
      </c>
      <c r="J130" s="23">
        <v>380.137</v>
      </c>
      <c r="K130" s="23">
        <v>479.65800000000002</v>
      </c>
      <c r="L130" s="23">
        <v>567.17499999999995</v>
      </c>
      <c r="M130" s="23">
        <v>647.178</v>
      </c>
      <c r="N130" s="23">
        <v>739.62</v>
      </c>
      <c r="O130" s="23">
        <v>842.52099999999996</v>
      </c>
      <c r="P130" s="23">
        <v>985.63199999999995</v>
      </c>
      <c r="Q130" s="23">
        <v>1113.002</v>
      </c>
      <c r="R130" s="23">
        <v>1144.2149999999999</v>
      </c>
      <c r="S130" s="23">
        <v>1174.095</v>
      </c>
      <c r="T130" s="23">
        <v>1222.0989999999999</v>
      </c>
      <c r="U130" s="23">
        <v>1376.973</v>
      </c>
      <c r="V130" s="23">
        <v>1509.848</v>
      </c>
      <c r="W130" s="23">
        <v>1599.6590000000001</v>
      </c>
      <c r="X130" s="23">
        <v>1647.682</v>
      </c>
      <c r="Y130" s="23">
        <v>1685.115</v>
      </c>
    </row>
    <row r="131" spans="2:25" x14ac:dyDescent="0.4">
      <c r="B131" s="29" t="s">
        <v>158</v>
      </c>
      <c r="C131" s="19">
        <v>114</v>
      </c>
      <c r="D131" s="19" t="s">
        <v>17</v>
      </c>
      <c r="E131" s="21" t="s">
        <v>19</v>
      </c>
      <c r="F131" s="21">
        <v>860</v>
      </c>
      <c r="G131" s="22" t="s">
        <v>71</v>
      </c>
      <c r="H131" s="21">
        <v>5500</v>
      </c>
      <c r="I131" s="23">
        <v>1602.7929999999999</v>
      </c>
      <c r="J131" s="23">
        <v>2166.8209999999999</v>
      </c>
      <c r="K131" s="23">
        <v>2829.3359999999998</v>
      </c>
      <c r="L131" s="23">
        <v>3343.5619999999999</v>
      </c>
      <c r="M131" s="23">
        <v>3875.4470000000001</v>
      </c>
      <c r="N131" s="23">
        <v>4454.7830000000004</v>
      </c>
      <c r="O131" s="23">
        <v>5228.625</v>
      </c>
      <c r="P131" s="23">
        <v>6222.1819999999998</v>
      </c>
      <c r="Q131" s="23">
        <v>7131.77</v>
      </c>
      <c r="R131" s="23">
        <v>7537.3280000000004</v>
      </c>
      <c r="S131" s="23">
        <v>7597.8729999999996</v>
      </c>
      <c r="T131" s="23">
        <v>7903.4369999999999</v>
      </c>
      <c r="U131" s="23">
        <v>8472.7099999999991</v>
      </c>
      <c r="V131" s="23">
        <v>9149.6859999999997</v>
      </c>
      <c r="W131" s="23">
        <v>9570.3770000000004</v>
      </c>
      <c r="X131" s="23">
        <v>9788.7980000000007</v>
      </c>
      <c r="Y131" s="23">
        <v>9984.4150000000009</v>
      </c>
    </row>
    <row r="132" spans="2:25" x14ac:dyDescent="0.4">
      <c r="B132" s="28" t="s">
        <v>159</v>
      </c>
      <c r="C132" s="19">
        <v>115</v>
      </c>
      <c r="D132" s="19" t="s">
        <v>17</v>
      </c>
      <c r="E132" s="21" t="s">
        <v>19</v>
      </c>
      <c r="F132" s="21">
        <v>5501</v>
      </c>
      <c r="G132" s="22" t="s">
        <v>69</v>
      </c>
      <c r="H132" s="21">
        <v>921</v>
      </c>
      <c r="I132" s="23">
        <v>119649.68799999999</v>
      </c>
      <c r="J132" s="23">
        <v>144223.79800000001</v>
      </c>
      <c r="K132" s="23">
        <v>172124.38500000001</v>
      </c>
      <c r="L132" s="23">
        <v>202289.166</v>
      </c>
      <c r="M132" s="23">
        <v>234909.80100000001</v>
      </c>
      <c r="N132" s="23">
        <v>272245.34000000003</v>
      </c>
      <c r="O132" s="23">
        <v>316490.73300000001</v>
      </c>
      <c r="P132" s="23">
        <v>362121.33199999999</v>
      </c>
      <c r="Q132" s="23">
        <v>404201.05699999997</v>
      </c>
      <c r="R132" s="23">
        <v>442473.717</v>
      </c>
      <c r="S132" s="23">
        <v>476438.34600000002</v>
      </c>
      <c r="T132" s="23">
        <v>504961.38500000001</v>
      </c>
      <c r="U132" s="23">
        <v>523490.54599999997</v>
      </c>
      <c r="V132" s="23">
        <v>539988.81900000002</v>
      </c>
      <c r="W132" s="23">
        <v>554186.723</v>
      </c>
      <c r="X132" s="23">
        <v>565592.07799999998</v>
      </c>
      <c r="Y132" s="23">
        <v>573859.50300000003</v>
      </c>
    </row>
    <row r="133" spans="2:25" x14ac:dyDescent="0.4">
      <c r="B133" s="29" t="s">
        <v>160</v>
      </c>
      <c r="C133" s="19">
        <v>116</v>
      </c>
      <c r="D133" s="19" t="s">
        <v>17</v>
      </c>
      <c r="E133" s="21" t="s">
        <v>19</v>
      </c>
      <c r="F133" s="21">
        <v>4</v>
      </c>
      <c r="G133" s="22" t="s">
        <v>71</v>
      </c>
      <c r="H133" s="21">
        <v>5501</v>
      </c>
      <c r="I133" s="23">
        <v>1031.2380000000001</v>
      </c>
      <c r="J133" s="23">
        <v>1244.7239999999999</v>
      </c>
      <c r="K133" s="23">
        <v>1508.46</v>
      </c>
      <c r="L133" s="23">
        <v>1836.3440000000001</v>
      </c>
      <c r="M133" s="23">
        <v>2254.413</v>
      </c>
      <c r="N133" s="23">
        <v>2807.5740000000001</v>
      </c>
      <c r="O133" s="23">
        <v>3506.1729999999998</v>
      </c>
      <c r="P133" s="23">
        <v>4333.9250000000002</v>
      </c>
      <c r="Q133" s="23">
        <v>5410.2160000000003</v>
      </c>
      <c r="R133" s="23">
        <v>6810.8890000000001</v>
      </c>
      <c r="S133" s="23">
        <v>8375.4230000000007</v>
      </c>
      <c r="T133" s="23">
        <v>9998.9349999999995</v>
      </c>
      <c r="U133" s="23">
        <v>11447.118</v>
      </c>
      <c r="V133" s="23">
        <v>12736.303</v>
      </c>
      <c r="W133" s="23">
        <v>13877.130999999999</v>
      </c>
      <c r="X133" s="23">
        <v>14877.593999999999</v>
      </c>
      <c r="Y133" s="23">
        <v>15755.619000000001</v>
      </c>
    </row>
    <row r="134" spans="2:25" x14ac:dyDescent="0.4">
      <c r="B134" s="29" t="s">
        <v>161</v>
      </c>
      <c r="C134" s="19">
        <v>117</v>
      </c>
      <c r="D134" s="19" t="s">
        <v>17</v>
      </c>
      <c r="E134" s="21" t="s">
        <v>19</v>
      </c>
      <c r="F134" s="21">
        <v>50</v>
      </c>
      <c r="G134" s="22" t="s">
        <v>71</v>
      </c>
      <c r="H134" s="21">
        <v>5501</v>
      </c>
      <c r="I134" s="23">
        <v>8608.3230000000003</v>
      </c>
      <c r="J134" s="23">
        <v>10308.753000000001</v>
      </c>
      <c r="K134" s="23">
        <v>13331.724</v>
      </c>
      <c r="L134" s="23">
        <v>17048.419000000002</v>
      </c>
      <c r="M134" s="23">
        <v>20947.8</v>
      </c>
      <c r="N134" s="23">
        <v>25514.625</v>
      </c>
      <c r="O134" s="23">
        <v>30445.49</v>
      </c>
      <c r="P134" s="23">
        <v>35228.845000000001</v>
      </c>
      <c r="Q134" s="23">
        <v>39696.597999999998</v>
      </c>
      <c r="R134" s="23">
        <v>43862.737999999998</v>
      </c>
      <c r="S134" s="23">
        <v>47379.292000000001</v>
      </c>
      <c r="T134" s="23">
        <v>49705.845000000001</v>
      </c>
      <c r="U134" s="23">
        <v>51179.809000000001</v>
      </c>
      <c r="V134" s="23">
        <v>52026.993000000002</v>
      </c>
      <c r="W134" s="23">
        <v>52230.512999999999</v>
      </c>
      <c r="X134" s="23">
        <v>51700.421000000002</v>
      </c>
      <c r="Y134" s="23">
        <v>50575.582000000002</v>
      </c>
    </row>
    <row r="135" spans="2:25" x14ac:dyDescent="0.4">
      <c r="B135" s="29" t="s">
        <v>162</v>
      </c>
      <c r="C135" s="19">
        <v>118</v>
      </c>
      <c r="D135" s="19" t="s">
        <v>17</v>
      </c>
      <c r="E135" s="21" t="s">
        <v>19</v>
      </c>
      <c r="F135" s="21">
        <v>64</v>
      </c>
      <c r="G135" s="22" t="s">
        <v>71</v>
      </c>
      <c r="H135" s="21">
        <v>5501</v>
      </c>
      <c r="I135" s="23">
        <v>47.875</v>
      </c>
      <c r="J135" s="23">
        <v>56.435000000000002</v>
      </c>
      <c r="K135" s="23">
        <v>65.926000000000002</v>
      </c>
      <c r="L135" s="23">
        <v>79.278999999999996</v>
      </c>
      <c r="M135" s="23">
        <v>94.614999999999995</v>
      </c>
      <c r="N135" s="23">
        <v>115.703</v>
      </c>
      <c r="O135" s="23">
        <v>143.24600000000001</v>
      </c>
      <c r="P135" s="23">
        <v>176.54499999999999</v>
      </c>
      <c r="Q135" s="23">
        <v>208.167</v>
      </c>
      <c r="R135" s="23">
        <v>231.77</v>
      </c>
      <c r="S135" s="23">
        <v>246.62899999999999</v>
      </c>
      <c r="T135" s="23">
        <v>254.21799999999999</v>
      </c>
      <c r="U135" s="23">
        <v>255.19399999999999</v>
      </c>
      <c r="V135" s="23">
        <v>256.18200000000002</v>
      </c>
      <c r="W135" s="23">
        <v>254.815</v>
      </c>
      <c r="X135" s="23">
        <v>250.745</v>
      </c>
      <c r="Y135" s="23">
        <v>244.26400000000001</v>
      </c>
    </row>
    <row r="136" spans="2:25" x14ac:dyDescent="0.4">
      <c r="B136" s="29" t="s">
        <v>163</v>
      </c>
      <c r="C136" s="19">
        <v>119</v>
      </c>
      <c r="D136" s="19" t="s">
        <v>17</v>
      </c>
      <c r="E136" s="21" t="s">
        <v>19</v>
      </c>
      <c r="F136" s="21">
        <v>356</v>
      </c>
      <c r="G136" s="22" t="s">
        <v>71</v>
      </c>
      <c r="H136" s="21">
        <v>5501</v>
      </c>
      <c r="I136" s="23">
        <v>90719.952000000005</v>
      </c>
      <c r="J136" s="23">
        <v>109235.053</v>
      </c>
      <c r="K136" s="23">
        <v>128877.35799999999</v>
      </c>
      <c r="L136" s="23">
        <v>149236.82</v>
      </c>
      <c r="M136" s="23">
        <v>171482.63200000001</v>
      </c>
      <c r="N136" s="23">
        <v>196172.01199999999</v>
      </c>
      <c r="O136" s="23">
        <v>225427.85500000001</v>
      </c>
      <c r="P136" s="23">
        <v>255488.28200000001</v>
      </c>
      <c r="Q136" s="23">
        <v>283604.34499999997</v>
      </c>
      <c r="R136" s="23">
        <v>309839.84000000003</v>
      </c>
      <c r="S136" s="23">
        <v>333603.99300000002</v>
      </c>
      <c r="T136" s="23">
        <v>353201.26199999999</v>
      </c>
      <c r="U136" s="23">
        <v>363000.26799999998</v>
      </c>
      <c r="V136" s="23">
        <v>370094.685</v>
      </c>
      <c r="W136" s="23">
        <v>376674.61800000002</v>
      </c>
      <c r="X136" s="23">
        <v>382826.57</v>
      </c>
      <c r="Y136" s="23">
        <v>387875.90299999999</v>
      </c>
    </row>
    <row r="137" spans="2:25" x14ac:dyDescent="0.4">
      <c r="B137" s="29" t="s">
        <v>164</v>
      </c>
      <c r="C137" s="19">
        <v>120</v>
      </c>
      <c r="D137" s="19" t="s">
        <v>17</v>
      </c>
      <c r="E137" s="21" t="s">
        <v>19</v>
      </c>
      <c r="F137" s="21">
        <v>364</v>
      </c>
      <c r="G137" s="22" t="s">
        <v>71</v>
      </c>
      <c r="H137" s="21">
        <v>5501</v>
      </c>
      <c r="I137" s="23">
        <v>5513.5950000000003</v>
      </c>
      <c r="J137" s="23">
        <v>7071.2190000000001</v>
      </c>
      <c r="K137" s="23">
        <v>8849.4189999999999</v>
      </c>
      <c r="L137" s="23">
        <v>11131.808999999999</v>
      </c>
      <c r="M137" s="23">
        <v>13476.53</v>
      </c>
      <c r="N137" s="23">
        <v>16572.323</v>
      </c>
      <c r="O137" s="23">
        <v>20788.009999999998</v>
      </c>
      <c r="P137" s="23">
        <v>24584.143</v>
      </c>
      <c r="Q137" s="23">
        <v>26177.35</v>
      </c>
      <c r="R137" s="23">
        <v>26019.862000000001</v>
      </c>
      <c r="S137" s="23">
        <v>25363.545999999998</v>
      </c>
      <c r="T137" s="23">
        <v>25120.856</v>
      </c>
      <c r="U137" s="23">
        <v>25603.596000000001</v>
      </c>
      <c r="V137" s="23">
        <v>27020.87</v>
      </c>
      <c r="W137" s="23">
        <v>28122.144</v>
      </c>
      <c r="X137" s="23">
        <v>28723.054</v>
      </c>
      <c r="Y137" s="23">
        <v>28884.328000000001</v>
      </c>
    </row>
    <row r="138" spans="2:25" x14ac:dyDescent="0.4">
      <c r="B138" s="29" t="s">
        <v>165</v>
      </c>
      <c r="C138" s="19">
        <v>121</v>
      </c>
      <c r="D138" s="19" t="s">
        <v>17</v>
      </c>
      <c r="E138" s="21" t="s">
        <v>19</v>
      </c>
      <c r="F138" s="21">
        <v>462</v>
      </c>
      <c r="G138" s="22" t="s">
        <v>71</v>
      </c>
      <c r="H138" s="21">
        <v>5501</v>
      </c>
      <c r="I138" s="23">
        <v>19.420000000000002</v>
      </c>
      <c r="J138" s="23">
        <v>25.861999999999998</v>
      </c>
      <c r="K138" s="23">
        <v>34.926000000000002</v>
      </c>
      <c r="L138" s="23">
        <v>47.128</v>
      </c>
      <c r="M138" s="23">
        <v>64.653999999999996</v>
      </c>
      <c r="N138" s="23">
        <v>87.558000000000007</v>
      </c>
      <c r="O138" s="23">
        <v>122.387</v>
      </c>
      <c r="P138" s="23">
        <v>161.39099999999999</v>
      </c>
      <c r="Q138" s="23">
        <v>188.02699999999999</v>
      </c>
      <c r="R138" s="23">
        <v>195.066</v>
      </c>
      <c r="S138" s="23">
        <v>190.62700000000001</v>
      </c>
      <c r="T138" s="23">
        <v>188.179</v>
      </c>
      <c r="U138" s="23">
        <v>186.84200000000001</v>
      </c>
      <c r="V138" s="23">
        <v>183.28700000000001</v>
      </c>
      <c r="W138" s="23">
        <v>178.428</v>
      </c>
      <c r="X138" s="23">
        <v>172.958</v>
      </c>
      <c r="Y138" s="23">
        <v>168.583</v>
      </c>
    </row>
    <row r="139" spans="2:25" x14ac:dyDescent="0.4">
      <c r="B139" s="29" t="s">
        <v>166</v>
      </c>
      <c r="C139" s="19">
        <v>122</v>
      </c>
      <c r="D139" s="19" t="s">
        <v>17</v>
      </c>
      <c r="E139" s="21" t="s">
        <v>19</v>
      </c>
      <c r="F139" s="21">
        <v>524</v>
      </c>
      <c r="G139" s="22" t="s">
        <v>71</v>
      </c>
      <c r="H139" s="21">
        <v>5501</v>
      </c>
      <c r="I139" s="23">
        <v>1698.135</v>
      </c>
      <c r="J139" s="23">
        <v>2000.7349999999999</v>
      </c>
      <c r="K139" s="23">
        <v>2361.9490000000001</v>
      </c>
      <c r="L139" s="23">
        <v>2810.107</v>
      </c>
      <c r="M139" s="23">
        <v>3337.2829999999999</v>
      </c>
      <c r="N139" s="23">
        <v>3919.33</v>
      </c>
      <c r="O139" s="23">
        <v>4537.8410000000003</v>
      </c>
      <c r="P139" s="23">
        <v>5343.26</v>
      </c>
      <c r="Q139" s="23">
        <v>6436.9690000000001</v>
      </c>
      <c r="R139" s="23">
        <v>7680.4960000000001</v>
      </c>
      <c r="S139" s="23">
        <v>8588.3250000000007</v>
      </c>
      <c r="T139" s="23">
        <v>9073.8259999999991</v>
      </c>
      <c r="U139" s="23">
        <v>9224.6309999999994</v>
      </c>
      <c r="V139" s="23">
        <v>9185.4639999999999</v>
      </c>
      <c r="W139" s="23">
        <v>9142.56</v>
      </c>
      <c r="X139" s="23">
        <v>8969.9719999999998</v>
      </c>
      <c r="Y139" s="23">
        <v>8664.9609999999993</v>
      </c>
    </row>
    <row r="140" spans="2:25" x14ac:dyDescent="0.4">
      <c r="B140" s="29" t="s">
        <v>167</v>
      </c>
      <c r="C140" s="19">
        <v>123</v>
      </c>
      <c r="D140" s="19" t="s">
        <v>17</v>
      </c>
      <c r="E140" s="21" t="s">
        <v>19</v>
      </c>
      <c r="F140" s="21">
        <v>586</v>
      </c>
      <c r="G140" s="22" t="s">
        <v>71</v>
      </c>
      <c r="H140" s="21">
        <v>5501</v>
      </c>
      <c r="I140" s="23">
        <v>9605.8279999999995</v>
      </c>
      <c r="J140" s="23">
        <v>11369.85</v>
      </c>
      <c r="K140" s="23">
        <v>13697.308000000001</v>
      </c>
      <c r="L140" s="23">
        <v>16269.076999999999</v>
      </c>
      <c r="M140" s="23">
        <v>19056.381000000001</v>
      </c>
      <c r="N140" s="23">
        <v>22429.100999999999</v>
      </c>
      <c r="O140" s="23">
        <v>26594.55</v>
      </c>
      <c r="P140" s="23">
        <v>31767.039000000001</v>
      </c>
      <c r="Q140" s="23">
        <v>37385.413999999997</v>
      </c>
      <c r="R140" s="23">
        <v>42719.41</v>
      </c>
      <c r="S140" s="23">
        <v>47472.525999999998</v>
      </c>
      <c r="T140" s="23">
        <v>52054</v>
      </c>
      <c r="U140" s="23">
        <v>57104.347000000002</v>
      </c>
      <c r="V140" s="23">
        <v>62902.038</v>
      </c>
      <c r="W140" s="23">
        <v>68127.413</v>
      </c>
      <c r="X140" s="23">
        <v>72551.558999999994</v>
      </c>
      <c r="Y140" s="23">
        <v>76258.104999999996</v>
      </c>
    </row>
    <row r="141" spans="2:25" x14ac:dyDescent="0.4">
      <c r="B141" s="29" t="s">
        <v>168</v>
      </c>
      <c r="C141" s="19">
        <v>124</v>
      </c>
      <c r="D141" s="19" t="s">
        <v>17</v>
      </c>
      <c r="E141" s="21" t="s">
        <v>19</v>
      </c>
      <c r="F141" s="21">
        <v>144</v>
      </c>
      <c r="G141" s="22" t="s">
        <v>71</v>
      </c>
      <c r="H141" s="21">
        <v>5501</v>
      </c>
      <c r="I141" s="23">
        <v>2405.3220000000001</v>
      </c>
      <c r="J141" s="23">
        <v>2911.1669999999999</v>
      </c>
      <c r="K141" s="23">
        <v>3397.3150000000001</v>
      </c>
      <c r="L141" s="23">
        <v>3830.183</v>
      </c>
      <c r="M141" s="23">
        <v>4195.4930000000004</v>
      </c>
      <c r="N141" s="23">
        <v>4627.1139999999996</v>
      </c>
      <c r="O141" s="23">
        <v>4925.1809999999996</v>
      </c>
      <c r="P141" s="23">
        <v>5037.902</v>
      </c>
      <c r="Q141" s="23">
        <v>5093.9709999999995</v>
      </c>
      <c r="R141" s="23">
        <v>5113.6459999999997</v>
      </c>
      <c r="S141" s="23">
        <v>5217.9849999999997</v>
      </c>
      <c r="T141" s="23">
        <v>5364.2640000000001</v>
      </c>
      <c r="U141" s="23">
        <v>5488.741</v>
      </c>
      <c r="V141" s="23">
        <v>5582.9970000000003</v>
      </c>
      <c r="W141" s="23">
        <v>5579.1009999999997</v>
      </c>
      <c r="X141" s="23">
        <v>5519.2049999999999</v>
      </c>
      <c r="Y141" s="23">
        <v>5432.1580000000004</v>
      </c>
    </row>
    <row r="142" spans="2:25" x14ac:dyDescent="0.4">
      <c r="B142" s="27" t="s">
        <v>169</v>
      </c>
      <c r="C142" s="19">
        <v>125</v>
      </c>
      <c r="D142" s="19" t="s">
        <v>17</v>
      </c>
      <c r="E142" s="21" t="s">
        <v>19</v>
      </c>
      <c r="F142" s="21">
        <v>1832</v>
      </c>
      <c r="G142" s="22" t="s">
        <v>67</v>
      </c>
      <c r="H142" s="21">
        <v>1828</v>
      </c>
      <c r="I142" s="23">
        <v>271613.54200000002</v>
      </c>
      <c r="J142" s="23">
        <v>321817.37099999998</v>
      </c>
      <c r="K142" s="23">
        <v>383337.05699999997</v>
      </c>
      <c r="L142" s="23">
        <v>458547.85499999998</v>
      </c>
      <c r="M142" s="23">
        <v>520234.53</v>
      </c>
      <c r="N142" s="23">
        <v>548017.679</v>
      </c>
      <c r="O142" s="23">
        <v>572490.62199999997</v>
      </c>
      <c r="P142" s="23">
        <v>614125.46400000004</v>
      </c>
      <c r="Q142" s="23">
        <v>624530.57200000004</v>
      </c>
      <c r="R142" s="23">
        <v>622773.89199999999</v>
      </c>
      <c r="S142" s="23">
        <v>615400.55000000005</v>
      </c>
      <c r="T142" s="23">
        <v>610762.87300000002</v>
      </c>
      <c r="U142" s="23">
        <v>612105.46799999999</v>
      </c>
      <c r="V142" s="23">
        <v>612072.80900000001</v>
      </c>
      <c r="W142" s="23">
        <v>608225.56400000001</v>
      </c>
      <c r="X142" s="23">
        <v>603279.66700000002</v>
      </c>
      <c r="Y142" s="23">
        <v>597959.99300000002</v>
      </c>
    </row>
    <row r="143" spans="2:25" x14ac:dyDescent="0.4">
      <c r="B143" s="28" t="s">
        <v>170</v>
      </c>
      <c r="C143" s="19">
        <v>126</v>
      </c>
      <c r="D143" s="19" t="s">
        <v>17</v>
      </c>
      <c r="E143" s="21" t="s">
        <v>19</v>
      </c>
      <c r="F143" s="21">
        <v>906</v>
      </c>
      <c r="G143" s="22" t="s">
        <v>69</v>
      </c>
      <c r="H143" s="21">
        <v>1832</v>
      </c>
      <c r="I143" s="23">
        <v>224041.91800000001</v>
      </c>
      <c r="J143" s="23">
        <v>261369.802</v>
      </c>
      <c r="K143" s="23">
        <v>308392.21999999997</v>
      </c>
      <c r="L143" s="23">
        <v>368281.641</v>
      </c>
      <c r="M143" s="23">
        <v>414985.03600000002</v>
      </c>
      <c r="N143" s="23">
        <v>429193.37900000002</v>
      </c>
      <c r="O143" s="23">
        <v>439986.50199999998</v>
      </c>
      <c r="P143" s="23">
        <v>470835.75699999998</v>
      </c>
      <c r="Q143" s="23">
        <v>470210.24200000003</v>
      </c>
      <c r="R143" s="23">
        <v>458950.15500000003</v>
      </c>
      <c r="S143" s="23">
        <v>443677.43199999997</v>
      </c>
      <c r="T143" s="23">
        <v>432168.34499999997</v>
      </c>
      <c r="U143" s="23">
        <v>425864.391</v>
      </c>
      <c r="V143" s="23">
        <v>419872.10200000001</v>
      </c>
      <c r="W143" s="23">
        <v>411336.26199999999</v>
      </c>
      <c r="X143" s="23">
        <v>402665.65100000001</v>
      </c>
      <c r="Y143" s="23">
        <v>394695.087</v>
      </c>
    </row>
    <row r="144" spans="2:25" x14ac:dyDescent="0.4">
      <c r="B144" s="29" t="s">
        <v>171</v>
      </c>
      <c r="C144" s="19">
        <v>127</v>
      </c>
      <c r="D144" s="19" t="s">
        <v>17</v>
      </c>
      <c r="E144" s="21">
        <v>7</v>
      </c>
      <c r="F144" s="21">
        <v>156</v>
      </c>
      <c r="G144" s="22" t="s">
        <v>71</v>
      </c>
      <c r="H144" s="21">
        <v>906</v>
      </c>
      <c r="I144" s="23">
        <v>172262.174</v>
      </c>
      <c r="J144" s="23">
        <v>204570.68</v>
      </c>
      <c r="K144" s="23">
        <v>246986.06</v>
      </c>
      <c r="L144" s="23">
        <v>302094.81300000002</v>
      </c>
      <c r="M144" s="23">
        <v>343819.11800000002</v>
      </c>
      <c r="N144" s="23">
        <v>355864.06099999999</v>
      </c>
      <c r="O144" s="23">
        <v>365636.21600000001</v>
      </c>
      <c r="P144" s="23">
        <v>397143.04200000002</v>
      </c>
      <c r="Q144" s="23">
        <v>397687.78899999999</v>
      </c>
      <c r="R144" s="23">
        <v>388309.23499999999</v>
      </c>
      <c r="S144" s="23">
        <v>376033.29800000001</v>
      </c>
      <c r="T144" s="23">
        <v>367486.69799999997</v>
      </c>
      <c r="U144" s="23">
        <v>363325.47600000002</v>
      </c>
      <c r="V144" s="23">
        <v>359512.326</v>
      </c>
      <c r="W144" s="23">
        <v>352945.24200000003</v>
      </c>
      <c r="X144" s="23">
        <v>345885.424</v>
      </c>
      <c r="Y144" s="23">
        <v>339168.02899999998</v>
      </c>
    </row>
    <row r="145" spans="2:25" x14ac:dyDescent="0.4">
      <c r="B145" s="29" t="s">
        <v>172</v>
      </c>
      <c r="C145" s="19">
        <v>128</v>
      </c>
      <c r="D145" s="19" t="s">
        <v>17</v>
      </c>
      <c r="E145" s="21">
        <v>8</v>
      </c>
      <c r="F145" s="21">
        <v>344</v>
      </c>
      <c r="G145" s="22" t="s">
        <v>71</v>
      </c>
      <c r="H145" s="21">
        <v>906</v>
      </c>
      <c r="I145" s="23">
        <v>1364.2139999999999</v>
      </c>
      <c r="J145" s="23">
        <v>1717.7190000000001</v>
      </c>
      <c r="K145" s="23">
        <v>2072.0810000000001</v>
      </c>
      <c r="L145" s="23">
        <v>2314.846</v>
      </c>
      <c r="M145" s="23">
        <v>2508.0410000000002</v>
      </c>
      <c r="N145" s="23">
        <v>2660.192</v>
      </c>
      <c r="O145" s="23">
        <v>2788.9879999999998</v>
      </c>
      <c r="P145" s="23">
        <v>2850.904</v>
      </c>
      <c r="Q145" s="23">
        <v>2878.1390000000001</v>
      </c>
      <c r="R145" s="23">
        <v>2816.2220000000002</v>
      </c>
      <c r="S145" s="23">
        <v>2668.1350000000002</v>
      </c>
      <c r="T145" s="23">
        <v>2559.6880000000001</v>
      </c>
      <c r="U145" s="23">
        <v>2458.8119999999999</v>
      </c>
      <c r="V145" s="23">
        <v>2426.23</v>
      </c>
      <c r="W145" s="23">
        <v>2437.7570000000001</v>
      </c>
      <c r="X145" s="23">
        <v>2492.9090000000001</v>
      </c>
      <c r="Y145" s="23">
        <v>2534.2620000000002</v>
      </c>
    </row>
    <row r="146" spans="2:25" x14ac:dyDescent="0.4">
      <c r="B146" s="29" t="s">
        <v>173</v>
      </c>
      <c r="C146" s="19">
        <v>129</v>
      </c>
      <c r="D146" s="19" t="s">
        <v>17</v>
      </c>
      <c r="E146" s="21">
        <v>9</v>
      </c>
      <c r="F146" s="21">
        <v>446</v>
      </c>
      <c r="G146" s="22" t="s">
        <v>71</v>
      </c>
      <c r="H146" s="21">
        <v>906</v>
      </c>
      <c r="I146" s="23">
        <v>77.736999999999995</v>
      </c>
      <c r="J146" s="23">
        <v>110.986</v>
      </c>
      <c r="K146" s="23">
        <v>148.24</v>
      </c>
      <c r="L146" s="23">
        <v>175.631</v>
      </c>
      <c r="M146" s="23">
        <v>200.41200000000001</v>
      </c>
      <c r="N146" s="23">
        <v>214.73500000000001</v>
      </c>
      <c r="O146" s="23">
        <v>242.4</v>
      </c>
      <c r="P146" s="23">
        <v>273.13799999999998</v>
      </c>
      <c r="Q146" s="23">
        <v>289.45400000000001</v>
      </c>
      <c r="R146" s="23">
        <v>292.48599999999999</v>
      </c>
      <c r="S146" s="23">
        <v>285.36399999999998</v>
      </c>
      <c r="T146" s="23">
        <v>280.45400000000001</v>
      </c>
      <c r="U146" s="23">
        <v>282.27100000000002</v>
      </c>
      <c r="V146" s="23">
        <v>286.28100000000001</v>
      </c>
      <c r="W146" s="23">
        <v>291.96800000000002</v>
      </c>
      <c r="X146" s="23">
        <v>298.589</v>
      </c>
      <c r="Y146" s="23">
        <v>306.18099999999998</v>
      </c>
    </row>
    <row r="147" spans="2:25" x14ac:dyDescent="0.4">
      <c r="B147" s="29" t="s">
        <v>174</v>
      </c>
      <c r="C147" s="19">
        <v>130</v>
      </c>
      <c r="D147" s="19" t="s">
        <v>17</v>
      </c>
      <c r="E147" s="21" t="s">
        <v>19</v>
      </c>
      <c r="F147" s="21">
        <v>158</v>
      </c>
      <c r="G147" s="22" t="s">
        <v>71</v>
      </c>
      <c r="H147" s="21">
        <v>906</v>
      </c>
      <c r="I147" s="23">
        <v>3774.701</v>
      </c>
      <c r="J147" s="23">
        <v>4691.3220000000001</v>
      </c>
      <c r="K147" s="23">
        <v>5611.277</v>
      </c>
      <c r="L147" s="23">
        <v>6336.0730000000003</v>
      </c>
      <c r="M147" s="23">
        <v>6854.5630000000001</v>
      </c>
      <c r="N147" s="23">
        <v>7464.2979999999998</v>
      </c>
      <c r="O147" s="23">
        <v>7841.43</v>
      </c>
      <c r="P147" s="23">
        <v>7856.7569999999996</v>
      </c>
      <c r="Q147" s="23">
        <v>7852.4129999999996</v>
      </c>
      <c r="R147" s="23">
        <v>7748.085</v>
      </c>
      <c r="S147" s="23">
        <v>7391.2619999999997</v>
      </c>
      <c r="T147" s="23">
        <v>6851.723</v>
      </c>
      <c r="U147" s="23">
        <v>6437.12</v>
      </c>
      <c r="V147" s="23">
        <v>6102.107</v>
      </c>
      <c r="W147" s="23">
        <v>5871.5469999999996</v>
      </c>
      <c r="X147" s="23">
        <v>5724.5</v>
      </c>
      <c r="Y147" s="23">
        <v>5638.9750000000004</v>
      </c>
    </row>
    <row r="148" spans="2:25" x14ac:dyDescent="0.4">
      <c r="B148" s="29" t="s">
        <v>175</v>
      </c>
      <c r="C148" s="19">
        <v>131</v>
      </c>
      <c r="D148" s="19" t="s">
        <v>17</v>
      </c>
      <c r="E148" s="21" t="s">
        <v>19</v>
      </c>
      <c r="F148" s="21">
        <v>408</v>
      </c>
      <c r="G148" s="22" t="s">
        <v>71</v>
      </c>
      <c r="H148" s="21">
        <v>906</v>
      </c>
      <c r="I148" s="23">
        <v>2409.9859999999999</v>
      </c>
      <c r="J148" s="23">
        <v>2976.4989999999998</v>
      </c>
      <c r="K148" s="23">
        <v>3383.4209999999998</v>
      </c>
      <c r="L148" s="23">
        <v>4234.701</v>
      </c>
      <c r="M148" s="23">
        <v>4954.9520000000002</v>
      </c>
      <c r="N148" s="23">
        <v>5039.1279999999997</v>
      </c>
      <c r="O148" s="23">
        <v>5232.3580000000002</v>
      </c>
      <c r="P148" s="23">
        <v>5412.5219999999999</v>
      </c>
      <c r="Q148" s="23">
        <v>5683.8530000000001</v>
      </c>
      <c r="R148" s="23">
        <v>5925.5339999999997</v>
      </c>
      <c r="S148" s="23">
        <v>6131.5150000000003</v>
      </c>
      <c r="T148" s="23">
        <v>6182.46</v>
      </c>
      <c r="U148" s="23">
        <v>6236.5919999999996</v>
      </c>
      <c r="V148" s="23">
        <v>6346.6040000000003</v>
      </c>
      <c r="W148" s="23">
        <v>6469.9359999999997</v>
      </c>
      <c r="X148" s="23">
        <v>6573.4679999999998</v>
      </c>
      <c r="Y148" s="23">
        <v>6611.9489999999996</v>
      </c>
    </row>
    <row r="149" spans="2:25" x14ac:dyDescent="0.4">
      <c r="B149" s="29" t="s">
        <v>176</v>
      </c>
      <c r="C149" s="19">
        <v>132</v>
      </c>
      <c r="D149" s="19" t="s">
        <v>17</v>
      </c>
      <c r="E149" s="21" t="s">
        <v>19</v>
      </c>
      <c r="F149" s="21">
        <v>392</v>
      </c>
      <c r="G149" s="22" t="s">
        <v>71</v>
      </c>
      <c r="H149" s="21">
        <v>906</v>
      </c>
      <c r="I149" s="23">
        <v>35915.864999999998</v>
      </c>
      <c r="J149" s="23">
        <v>36738.610999999997</v>
      </c>
      <c r="K149" s="23">
        <v>37278.411999999997</v>
      </c>
      <c r="L149" s="23">
        <v>38086.796999999999</v>
      </c>
      <c r="M149" s="23">
        <v>39871.377</v>
      </c>
      <c r="N149" s="23">
        <v>40155.279999999999</v>
      </c>
      <c r="O149" s="23">
        <v>39881.699999999997</v>
      </c>
      <c r="P149" s="23">
        <v>39073.618999999999</v>
      </c>
      <c r="Q149" s="23">
        <v>37676.017</v>
      </c>
      <c r="R149" s="23">
        <v>36072.94</v>
      </c>
      <c r="S149" s="23">
        <v>34321.161</v>
      </c>
      <c r="T149" s="23">
        <v>32857.487999999998</v>
      </c>
      <c r="U149" s="23">
        <v>31830.735000000001</v>
      </c>
      <c r="V149" s="23">
        <v>30721.441999999999</v>
      </c>
      <c r="W149" s="23">
        <v>29657.548999999999</v>
      </c>
      <c r="X149" s="23">
        <v>28722.544000000002</v>
      </c>
      <c r="Y149" s="23">
        <v>27943.612000000001</v>
      </c>
    </row>
    <row r="150" spans="2:25" x14ac:dyDescent="0.4">
      <c r="B150" s="29" t="s">
        <v>177</v>
      </c>
      <c r="C150" s="19">
        <v>133</v>
      </c>
      <c r="D150" s="19" t="s">
        <v>17</v>
      </c>
      <c r="E150" s="21" t="s">
        <v>19</v>
      </c>
      <c r="F150" s="21">
        <v>496</v>
      </c>
      <c r="G150" s="22" t="s">
        <v>71</v>
      </c>
      <c r="H150" s="21">
        <v>906</v>
      </c>
      <c r="I150" s="23">
        <v>141.37100000000001</v>
      </c>
      <c r="J150" s="23">
        <v>186.66900000000001</v>
      </c>
      <c r="K150" s="23">
        <v>254.92500000000001</v>
      </c>
      <c r="L150" s="23">
        <v>320.39299999999997</v>
      </c>
      <c r="M150" s="23">
        <v>390.18700000000001</v>
      </c>
      <c r="N150" s="23">
        <v>458.34899999999999</v>
      </c>
      <c r="O150" s="23">
        <v>533.71199999999999</v>
      </c>
      <c r="P150" s="23">
        <v>635.33699999999999</v>
      </c>
      <c r="Q150" s="23">
        <v>691.68600000000004</v>
      </c>
      <c r="R150" s="23">
        <v>702.73199999999997</v>
      </c>
      <c r="S150" s="23">
        <v>699.62</v>
      </c>
      <c r="T150" s="23">
        <v>745.81200000000001</v>
      </c>
      <c r="U150" s="23">
        <v>857.32500000000005</v>
      </c>
      <c r="V150" s="23">
        <v>977.40700000000004</v>
      </c>
      <c r="W150" s="23">
        <v>1065.325</v>
      </c>
      <c r="X150" s="23">
        <v>1126.2170000000001</v>
      </c>
      <c r="Y150" s="23">
        <v>1173.665</v>
      </c>
    </row>
    <row r="151" spans="2:25" x14ac:dyDescent="0.4">
      <c r="B151" s="29" t="s">
        <v>178</v>
      </c>
      <c r="C151" s="19">
        <v>134</v>
      </c>
      <c r="D151" s="19" t="s">
        <v>17</v>
      </c>
      <c r="E151" s="21" t="s">
        <v>19</v>
      </c>
      <c r="F151" s="21">
        <v>410</v>
      </c>
      <c r="G151" s="22" t="s">
        <v>71</v>
      </c>
      <c r="H151" s="21">
        <v>906</v>
      </c>
      <c r="I151" s="23">
        <v>8095.87</v>
      </c>
      <c r="J151" s="23">
        <v>10377.316000000001</v>
      </c>
      <c r="K151" s="23">
        <v>12657.804</v>
      </c>
      <c r="L151" s="23">
        <v>14718.387000000001</v>
      </c>
      <c r="M151" s="23">
        <v>16386.385999999999</v>
      </c>
      <c r="N151" s="23">
        <v>17337.335999999999</v>
      </c>
      <c r="O151" s="23">
        <v>17829.698</v>
      </c>
      <c r="P151" s="23">
        <v>17590.437999999998</v>
      </c>
      <c r="Q151" s="23">
        <v>17450.891</v>
      </c>
      <c r="R151" s="23">
        <v>17082.920999999998</v>
      </c>
      <c r="S151" s="23">
        <v>16147.076999999999</v>
      </c>
      <c r="T151" s="23">
        <v>15204.022000000001</v>
      </c>
      <c r="U151" s="23">
        <v>14436.06</v>
      </c>
      <c r="V151" s="23">
        <v>13499.705</v>
      </c>
      <c r="W151" s="23">
        <v>12596.938</v>
      </c>
      <c r="X151" s="23">
        <v>11842</v>
      </c>
      <c r="Y151" s="23">
        <v>11318.414000000001</v>
      </c>
    </row>
    <row r="152" spans="2:25" x14ac:dyDescent="0.4">
      <c r="B152" s="28" t="s">
        <v>179</v>
      </c>
      <c r="C152" s="19">
        <v>135</v>
      </c>
      <c r="D152" s="19" t="s">
        <v>17</v>
      </c>
      <c r="E152" s="21" t="s">
        <v>19</v>
      </c>
      <c r="F152" s="21">
        <v>920</v>
      </c>
      <c r="G152" s="22" t="s">
        <v>69</v>
      </c>
      <c r="H152" s="21">
        <v>1832</v>
      </c>
      <c r="I152" s="23">
        <v>47571.624000000003</v>
      </c>
      <c r="J152" s="23">
        <v>60447.569000000003</v>
      </c>
      <c r="K152" s="23">
        <v>74944.837</v>
      </c>
      <c r="L152" s="23">
        <v>90266.214000000007</v>
      </c>
      <c r="M152" s="23">
        <v>105249.49400000001</v>
      </c>
      <c r="N152" s="23">
        <v>118824.3</v>
      </c>
      <c r="O152" s="23">
        <v>132504.12</v>
      </c>
      <c r="P152" s="23">
        <v>143289.70699999999</v>
      </c>
      <c r="Q152" s="23">
        <v>154320.32999999999</v>
      </c>
      <c r="R152" s="23">
        <v>163823.73699999999</v>
      </c>
      <c r="S152" s="23">
        <v>171723.11799999999</v>
      </c>
      <c r="T152" s="23">
        <v>178594.52799999999</v>
      </c>
      <c r="U152" s="23">
        <v>186241.07699999999</v>
      </c>
      <c r="V152" s="23">
        <v>192200.70699999999</v>
      </c>
      <c r="W152" s="23">
        <v>196889.302</v>
      </c>
      <c r="X152" s="23">
        <v>200614.016</v>
      </c>
      <c r="Y152" s="23">
        <v>203264.90599999999</v>
      </c>
    </row>
    <row r="153" spans="2:25" x14ac:dyDescent="0.4">
      <c r="B153" s="29" t="s">
        <v>180</v>
      </c>
      <c r="C153" s="19">
        <v>136</v>
      </c>
      <c r="D153" s="19" t="s">
        <v>17</v>
      </c>
      <c r="E153" s="21" t="s">
        <v>19</v>
      </c>
      <c r="F153" s="21">
        <v>96</v>
      </c>
      <c r="G153" s="22" t="s">
        <v>71</v>
      </c>
      <c r="H153" s="21">
        <v>920</v>
      </c>
      <c r="I153" s="23">
        <v>24.37</v>
      </c>
      <c r="J153" s="23">
        <v>35.234000000000002</v>
      </c>
      <c r="K153" s="23">
        <v>48.055</v>
      </c>
      <c r="L153" s="23">
        <v>63.002000000000002</v>
      </c>
      <c r="M153" s="23">
        <v>78.421999999999997</v>
      </c>
      <c r="N153" s="23">
        <v>93.213999999999999</v>
      </c>
      <c r="O153" s="23">
        <v>107.09</v>
      </c>
      <c r="P153" s="23">
        <v>117.756</v>
      </c>
      <c r="Q153" s="23">
        <v>122.875</v>
      </c>
      <c r="R153" s="23">
        <v>126.822</v>
      </c>
      <c r="S153" s="23">
        <v>128.447</v>
      </c>
      <c r="T153" s="23">
        <v>127.557</v>
      </c>
      <c r="U153" s="23">
        <v>129.92599999999999</v>
      </c>
      <c r="V153" s="23">
        <v>130.14400000000001</v>
      </c>
      <c r="W153" s="23">
        <v>129.18899999999999</v>
      </c>
      <c r="X153" s="23">
        <v>127.23699999999999</v>
      </c>
      <c r="Y153" s="23">
        <v>124.46299999999999</v>
      </c>
    </row>
    <row r="154" spans="2:25" x14ac:dyDescent="0.4">
      <c r="B154" s="29" t="s">
        <v>181</v>
      </c>
      <c r="C154" s="19">
        <v>137</v>
      </c>
      <c r="D154" s="19" t="s">
        <v>17</v>
      </c>
      <c r="E154" s="21" t="s">
        <v>19</v>
      </c>
      <c r="F154" s="21">
        <v>116</v>
      </c>
      <c r="G154" s="22" t="s">
        <v>71</v>
      </c>
      <c r="H154" s="21">
        <v>920</v>
      </c>
      <c r="I154" s="23">
        <v>811.35199999999998</v>
      </c>
      <c r="J154" s="23">
        <v>984.91499999999996</v>
      </c>
      <c r="K154" s="23">
        <v>1256.4349999999999</v>
      </c>
      <c r="L154" s="23">
        <v>1510.829</v>
      </c>
      <c r="M154" s="23">
        <v>1743.7909999999999</v>
      </c>
      <c r="N154" s="23">
        <v>1765.7049999999999</v>
      </c>
      <c r="O154" s="23">
        <v>2553.1750000000002</v>
      </c>
      <c r="P154" s="23">
        <v>2898.9209999999998</v>
      </c>
      <c r="Q154" s="23">
        <v>3424.444</v>
      </c>
      <c r="R154" s="23">
        <v>3777.4340000000002</v>
      </c>
      <c r="S154" s="23">
        <v>3958.3589999999999</v>
      </c>
      <c r="T154" s="23">
        <v>4205.3980000000001</v>
      </c>
      <c r="U154" s="23">
        <v>4498.3220000000001</v>
      </c>
      <c r="V154" s="23">
        <v>4784.4769999999999</v>
      </c>
      <c r="W154" s="23">
        <v>5009.723</v>
      </c>
      <c r="X154" s="23">
        <v>5174.5739999999996</v>
      </c>
      <c r="Y154" s="23">
        <v>5316.8059999999996</v>
      </c>
    </row>
    <row r="155" spans="2:25" x14ac:dyDescent="0.4">
      <c r="B155" s="29" t="s">
        <v>182</v>
      </c>
      <c r="C155" s="19">
        <v>138</v>
      </c>
      <c r="D155" s="19" t="s">
        <v>17</v>
      </c>
      <c r="E155" s="21" t="s">
        <v>19</v>
      </c>
      <c r="F155" s="21">
        <v>360</v>
      </c>
      <c r="G155" s="22" t="s">
        <v>71</v>
      </c>
      <c r="H155" s="21">
        <v>920</v>
      </c>
      <c r="I155" s="23">
        <v>17129.452000000001</v>
      </c>
      <c r="J155" s="23">
        <v>21849.366000000002</v>
      </c>
      <c r="K155" s="23">
        <v>27437.562999999998</v>
      </c>
      <c r="L155" s="23">
        <v>33752.188000000002</v>
      </c>
      <c r="M155" s="23">
        <v>40280.173000000003</v>
      </c>
      <c r="N155" s="23">
        <v>46493.540999999997</v>
      </c>
      <c r="O155" s="23">
        <v>52494.044999999998</v>
      </c>
      <c r="P155" s="23">
        <v>56214.26</v>
      </c>
      <c r="Q155" s="23">
        <v>59748.440999999999</v>
      </c>
      <c r="R155" s="23">
        <v>63960.010999999999</v>
      </c>
      <c r="S155" s="23">
        <v>68123.506999999998</v>
      </c>
      <c r="T155" s="23">
        <v>71630.615999999995</v>
      </c>
      <c r="U155" s="23">
        <v>76033.649999999994</v>
      </c>
      <c r="V155" s="23">
        <v>79534.866999999998</v>
      </c>
      <c r="W155" s="23">
        <v>82304.159</v>
      </c>
      <c r="X155" s="23">
        <v>84512.528000000006</v>
      </c>
      <c r="Y155" s="23">
        <v>86280.668000000005</v>
      </c>
    </row>
    <row r="156" spans="2:25" x14ac:dyDescent="0.4">
      <c r="B156" s="29" t="s">
        <v>183</v>
      </c>
      <c r="C156" s="19">
        <v>139</v>
      </c>
      <c r="D156" s="19" t="s">
        <v>17</v>
      </c>
      <c r="E156" s="21" t="s">
        <v>19</v>
      </c>
      <c r="F156" s="21">
        <v>418</v>
      </c>
      <c r="G156" s="22" t="s">
        <v>71</v>
      </c>
      <c r="H156" s="21">
        <v>920</v>
      </c>
      <c r="I156" s="23">
        <v>309.87799999999999</v>
      </c>
      <c r="J156" s="23">
        <v>378.63499999999999</v>
      </c>
      <c r="K156" s="23">
        <v>463.92399999999998</v>
      </c>
      <c r="L156" s="23">
        <v>561.89599999999996</v>
      </c>
      <c r="M156" s="23">
        <v>683.21</v>
      </c>
      <c r="N156" s="23">
        <v>820.59400000000005</v>
      </c>
      <c r="O156" s="23">
        <v>986.91200000000003</v>
      </c>
      <c r="P156" s="23">
        <v>1187.777</v>
      </c>
      <c r="Q156" s="23">
        <v>1401.8979999999999</v>
      </c>
      <c r="R156" s="23">
        <v>1574.8030000000001</v>
      </c>
      <c r="S156" s="23">
        <v>1706.22</v>
      </c>
      <c r="T156" s="23">
        <v>1838.0530000000001</v>
      </c>
      <c r="U156" s="23">
        <v>1953.194</v>
      </c>
      <c r="V156" s="23">
        <v>2068.44</v>
      </c>
      <c r="W156" s="23">
        <v>2156.5880000000002</v>
      </c>
      <c r="X156" s="23">
        <v>2214.8530000000001</v>
      </c>
      <c r="Y156" s="23">
        <v>2247.0770000000002</v>
      </c>
    </row>
    <row r="157" spans="2:25" x14ac:dyDescent="0.4">
      <c r="B157" s="29" t="s">
        <v>184</v>
      </c>
      <c r="C157" s="19">
        <v>140</v>
      </c>
      <c r="D157" s="19" t="s">
        <v>17</v>
      </c>
      <c r="E157" s="21">
        <v>10</v>
      </c>
      <c r="F157" s="21">
        <v>458</v>
      </c>
      <c r="G157" s="22" t="s">
        <v>71</v>
      </c>
      <c r="H157" s="21">
        <v>920</v>
      </c>
      <c r="I157" s="23">
        <v>2325.067</v>
      </c>
      <c r="J157" s="23">
        <v>2945.9659999999999</v>
      </c>
      <c r="K157" s="23">
        <v>3619.759</v>
      </c>
      <c r="L157" s="23">
        <v>4303.59</v>
      </c>
      <c r="M157" s="23">
        <v>5016.5460000000003</v>
      </c>
      <c r="N157" s="23">
        <v>5754.1580000000004</v>
      </c>
      <c r="O157" s="23">
        <v>6893.0730000000003</v>
      </c>
      <c r="P157" s="23">
        <v>8071.241</v>
      </c>
      <c r="Q157" s="23">
        <v>9100.4130000000005</v>
      </c>
      <c r="R157" s="23">
        <v>9973.8189999999995</v>
      </c>
      <c r="S157" s="23">
        <v>10558.128000000001</v>
      </c>
      <c r="T157" s="23">
        <v>10823.21</v>
      </c>
      <c r="U157" s="23">
        <v>11042.689</v>
      </c>
      <c r="V157" s="23">
        <v>11324.579</v>
      </c>
      <c r="W157" s="23">
        <v>11611.28</v>
      </c>
      <c r="X157" s="23">
        <v>11837.15</v>
      </c>
      <c r="Y157" s="23">
        <v>11963.228999999999</v>
      </c>
    </row>
    <row r="158" spans="2:25" x14ac:dyDescent="0.4">
      <c r="B158" s="29" t="s">
        <v>185</v>
      </c>
      <c r="C158" s="19">
        <v>141</v>
      </c>
      <c r="D158" s="19" t="s">
        <v>17</v>
      </c>
      <c r="E158" s="21" t="s">
        <v>19</v>
      </c>
      <c r="F158" s="21">
        <v>104</v>
      </c>
      <c r="G158" s="22" t="s">
        <v>71</v>
      </c>
      <c r="H158" s="21">
        <v>920</v>
      </c>
      <c r="I158" s="23">
        <v>3393.0419999999999</v>
      </c>
      <c r="J158" s="23">
        <v>4165.4889999999996</v>
      </c>
      <c r="K158" s="23">
        <v>4983.5780000000004</v>
      </c>
      <c r="L158" s="23">
        <v>5874.6210000000001</v>
      </c>
      <c r="M158" s="23">
        <v>6741.67</v>
      </c>
      <c r="N158" s="23">
        <v>7532.23</v>
      </c>
      <c r="O158" s="23">
        <v>8204.4290000000001</v>
      </c>
      <c r="P158" s="23">
        <v>8808.24</v>
      </c>
      <c r="Q158" s="23">
        <v>9450.1170000000002</v>
      </c>
      <c r="R158" s="23">
        <v>10212.677</v>
      </c>
      <c r="S158" s="23">
        <v>11074.457</v>
      </c>
      <c r="T158" s="23">
        <v>11643.534</v>
      </c>
      <c r="U158" s="23">
        <v>11874.323</v>
      </c>
      <c r="V158" s="23">
        <v>12046.643</v>
      </c>
      <c r="W158" s="23">
        <v>12222.754999999999</v>
      </c>
      <c r="X158" s="23">
        <v>12434.825000000001</v>
      </c>
      <c r="Y158" s="23">
        <v>12653.557000000001</v>
      </c>
    </row>
    <row r="159" spans="2:25" x14ac:dyDescent="0.4">
      <c r="B159" s="29" t="s">
        <v>186</v>
      </c>
      <c r="C159" s="19">
        <v>142</v>
      </c>
      <c r="D159" s="19" t="s">
        <v>17</v>
      </c>
      <c r="E159" s="21" t="s">
        <v>19</v>
      </c>
      <c r="F159" s="21">
        <v>608</v>
      </c>
      <c r="G159" s="22" t="s">
        <v>71</v>
      </c>
      <c r="H159" s="21">
        <v>920</v>
      </c>
      <c r="I159" s="23">
        <v>6039.7219999999998</v>
      </c>
      <c r="J159" s="23">
        <v>7651.8329999999996</v>
      </c>
      <c r="K159" s="23">
        <v>9406.5709999999999</v>
      </c>
      <c r="L159" s="23">
        <v>11286.502</v>
      </c>
      <c r="M159" s="23">
        <v>13115.129000000001</v>
      </c>
      <c r="N159" s="23">
        <v>15047.329</v>
      </c>
      <c r="O159" s="23">
        <v>17044.764999999999</v>
      </c>
      <c r="P159" s="23">
        <v>19358.243999999999</v>
      </c>
      <c r="Q159" s="23">
        <v>22166.221000000001</v>
      </c>
      <c r="R159" s="23">
        <v>24944.764999999999</v>
      </c>
      <c r="S159" s="23">
        <v>27482.041000000001</v>
      </c>
      <c r="T159" s="23">
        <v>29910.715</v>
      </c>
      <c r="U159" s="23">
        <v>32321.913</v>
      </c>
      <c r="V159" s="23">
        <v>33697.925999999999</v>
      </c>
      <c r="W159" s="23">
        <v>35032.673999999999</v>
      </c>
      <c r="X159" s="23">
        <v>36317.968000000001</v>
      </c>
      <c r="Y159" s="23">
        <v>37482.824999999997</v>
      </c>
    </row>
    <row r="160" spans="2:25" x14ac:dyDescent="0.4">
      <c r="B160" s="29" t="s">
        <v>187</v>
      </c>
      <c r="C160" s="19">
        <v>143</v>
      </c>
      <c r="D160" s="19" t="s">
        <v>17</v>
      </c>
      <c r="E160" s="21" t="s">
        <v>19</v>
      </c>
      <c r="F160" s="21">
        <v>702</v>
      </c>
      <c r="G160" s="22" t="s">
        <v>71</v>
      </c>
      <c r="H160" s="21">
        <v>920</v>
      </c>
      <c r="I160" s="23">
        <v>781.11300000000006</v>
      </c>
      <c r="J160" s="23">
        <v>1100.383</v>
      </c>
      <c r="K160" s="23">
        <v>1408.51</v>
      </c>
      <c r="L160" s="23">
        <v>1655.8920000000001</v>
      </c>
      <c r="M160" s="23">
        <v>1876.511</v>
      </c>
      <c r="N160" s="23">
        <v>2029.7809999999999</v>
      </c>
      <c r="O160" s="23">
        <v>2131.9670000000001</v>
      </c>
      <c r="P160" s="23">
        <v>2187.451</v>
      </c>
      <c r="Q160" s="23">
        <v>2246.2399999999998</v>
      </c>
      <c r="R160" s="23">
        <v>2287.0630000000001</v>
      </c>
      <c r="S160" s="23">
        <v>2226.35</v>
      </c>
      <c r="T160" s="23">
        <v>2158.6579999999999</v>
      </c>
      <c r="U160" s="23">
        <v>2081.527</v>
      </c>
      <c r="V160" s="23">
        <v>2052.9879999999998</v>
      </c>
      <c r="W160" s="23">
        <v>2035.39</v>
      </c>
      <c r="X160" s="23">
        <v>2025.902</v>
      </c>
      <c r="Y160" s="23">
        <v>2023.17</v>
      </c>
    </row>
    <row r="161" spans="2:25" x14ac:dyDescent="0.4">
      <c r="B161" s="29" t="s">
        <v>188</v>
      </c>
      <c r="C161" s="19">
        <v>144</v>
      </c>
      <c r="D161" s="19" t="s">
        <v>17</v>
      </c>
      <c r="E161" s="21" t="s">
        <v>19</v>
      </c>
      <c r="F161" s="21">
        <v>764</v>
      </c>
      <c r="G161" s="22" t="s">
        <v>71</v>
      </c>
      <c r="H161" s="21">
        <v>920</v>
      </c>
      <c r="I161" s="23">
        <v>9044.4959999999992</v>
      </c>
      <c r="J161" s="23">
        <v>11359.245999999999</v>
      </c>
      <c r="K161" s="23">
        <v>13796.578</v>
      </c>
      <c r="L161" s="23">
        <v>16179.227000000001</v>
      </c>
      <c r="M161" s="23">
        <v>18061.538</v>
      </c>
      <c r="N161" s="23">
        <v>19226.381000000001</v>
      </c>
      <c r="O161" s="23">
        <v>19545.585999999999</v>
      </c>
      <c r="P161" s="23">
        <v>19368.744999999999</v>
      </c>
      <c r="Q161" s="23">
        <v>19408.922999999999</v>
      </c>
      <c r="R161" s="23">
        <v>19466.474999999999</v>
      </c>
      <c r="S161" s="23">
        <v>19257.363000000001</v>
      </c>
      <c r="T161" s="23">
        <v>18978.919000000002</v>
      </c>
      <c r="U161" s="23">
        <v>18613.28</v>
      </c>
      <c r="V161" s="23">
        <v>18140.666000000001</v>
      </c>
      <c r="W161" s="23">
        <v>17516.600999999999</v>
      </c>
      <c r="X161" s="23">
        <v>16814.47</v>
      </c>
      <c r="Y161" s="23">
        <v>16147.052</v>
      </c>
    </row>
    <row r="162" spans="2:25" x14ac:dyDescent="0.4">
      <c r="B162" s="29" t="s">
        <v>189</v>
      </c>
      <c r="C162" s="19">
        <v>145</v>
      </c>
      <c r="D162" s="19" t="s">
        <v>17</v>
      </c>
      <c r="E162" s="21" t="s">
        <v>19</v>
      </c>
      <c r="F162" s="21">
        <v>626</v>
      </c>
      <c r="G162" s="22" t="s">
        <v>71</v>
      </c>
      <c r="H162" s="21">
        <v>920</v>
      </c>
      <c r="I162" s="23">
        <v>56.468000000000004</v>
      </c>
      <c r="J162" s="23">
        <v>65.186999999999998</v>
      </c>
      <c r="K162" s="23">
        <v>78.238</v>
      </c>
      <c r="L162" s="23">
        <v>93.284000000000006</v>
      </c>
      <c r="M162" s="23">
        <v>108.476</v>
      </c>
      <c r="N162" s="23">
        <v>112.72199999999999</v>
      </c>
      <c r="O162" s="23">
        <v>130.93799999999999</v>
      </c>
      <c r="P162" s="23">
        <v>160.10900000000001</v>
      </c>
      <c r="Q162" s="23">
        <v>202.03</v>
      </c>
      <c r="R162" s="23">
        <v>245.50800000000001</v>
      </c>
      <c r="S162" s="23">
        <v>296.57299999999998</v>
      </c>
      <c r="T162" s="23">
        <v>337.09399999999999</v>
      </c>
      <c r="U162" s="23">
        <v>367.96800000000002</v>
      </c>
      <c r="V162" s="23">
        <v>410.05900000000003</v>
      </c>
      <c r="W162" s="23">
        <v>452.06200000000001</v>
      </c>
      <c r="X162" s="23">
        <v>490.84399999999999</v>
      </c>
      <c r="Y162" s="23">
        <v>522.83399999999995</v>
      </c>
    </row>
    <row r="163" spans="2:25" x14ac:dyDescent="0.4">
      <c r="B163" s="29" t="s">
        <v>190</v>
      </c>
      <c r="C163" s="19">
        <v>146</v>
      </c>
      <c r="D163" s="19" t="s">
        <v>17</v>
      </c>
      <c r="E163" s="21" t="s">
        <v>19</v>
      </c>
      <c r="F163" s="21">
        <v>704</v>
      </c>
      <c r="G163" s="22" t="s">
        <v>71</v>
      </c>
      <c r="H163" s="21">
        <v>920</v>
      </c>
      <c r="I163" s="23">
        <v>7656.6639999999998</v>
      </c>
      <c r="J163" s="23">
        <v>9911.3150000000005</v>
      </c>
      <c r="K163" s="23">
        <v>12445.626</v>
      </c>
      <c r="L163" s="23">
        <v>14985.183000000001</v>
      </c>
      <c r="M163" s="23">
        <v>17544.027999999998</v>
      </c>
      <c r="N163" s="23">
        <v>19948.645</v>
      </c>
      <c r="O163" s="23">
        <v>22412.14</v>
      </c>
      <c r="P163" s="23">
        <v>24916.963</v>
      </c>
      <c r="Q163" s="23">
        <v>27048.727999999999</v>
      </c>
      <c r="R163" s="23">
        <v>27254.36</v>
      </c>
      <c r="S163" s="23">
        <v>26911.672999999999</v>
      </c>
      <c r="T163" s="23">
        <v>26940.774000000001</v>
      </c>
      <c r="U163" s="23">
        <v>27324.285</v>
      </c>
      <c r="V163" s="23">
        <v>28009.918000000001</v>
      </c>
      <c r="W163" s="23">
        <v>28418.881000000001</v>
      </c>
      <c r="X163" s="23">
        <v>28663.665000000001</v>
      </c>
      <c r="Y163" s="23">
        <v>28503.224999999999</v>
      </c>
    </row>
    <row r="164" spans="2:25" x14ac:dyDescent="0.4">
      <c r="B164" s="27" t="s">
        <v>191</v>
      </c>
      <c r="C164" s="19">
        <v>147</v>
      </c>
      <c r="D164" s="19" t="s">
        <v>17</v>
      </c>
      <c r="E164" s="21" t="s">
        <v>19</v>
      </c>
      <c r="F164" s="21">
        <v>1830</v>
      </c>
      <c r="G164" s="22" t="s">
        <v>67</v>
      </c>
      <c r="H164" s="21">
        <v>1828</v>
      </c>
      <c r="I164" s="23">
        <v>58651.076999999997</v>
      </c>
      <c r="J164" s="23">
        <v>70540.225999999995</v>
      </c>
      <c r="K164" s="23">
        <v>84576.513000000006</v>
      </c>
      <c r="L164" s="23">
        <v>99054.172000000006</v>
      </c>
      <c r="M164" s="23">
        <v>113560.298</v>
      </c>
      <c r="N164" s="23">
        <v>128782.39</v>
      </c>
      <c r="O164" s="23">
        <v>144623.016</v>
      </c>
      <c r="P164" s="23">
        <v>159711.31099999999</v>
      </c>
      <c r="Q164" s="23">
        <v>174073.63200000001</v>
      </c>
      <c r="R164" s="23">
        <v>186422.67800000001</v>
      </c>
      <c r="S164" s="23">
        <v>195927.826</v>
      </c>
      <c r="T164" s="23">
        <v>202497.774</v>
      </c>
      <c r="U164" s="23">
        <v>207509.269</v>
      </c>
      <c r="V164" s="23">
        <v>211130.71</v>
      </c>
      <c r="W164" s="23">
        <v>213129.34599999999</v>
      </c>
      <c r="X164" s="23">
        <v>213649.859</v>
      </c>
      <c r="Y164" s="23">
        <v>213068.74600000001</v>
      </c>
    </row>
    <row r="165" spans="2:25" x14ac:dyDescent="0.4">
      <c r="B165" s="28" t="s">
        <v>192</v>
      </c>
      <c r="C165" s="19">
        <v>148</v>
      </c>
      <c r="D165" s="19" t="s">
        <v>17</v>
      </c>
      <c r="E165" s="21" t="s">
        <v>19</v>
      </c>
      <c r="F165" s="21">
        <v>915</v>
      </c>
      <c r="G165" s="22" t="s">
        <v>69</v>
      </c>
      <c r="H165" s="21">
        <v>1830</v>
      </c>
      <c r="I165" s="23">
        <v>4626.4920000000002</v>
      </c>
      <c r="J165" s="23">
        <v>5302.7460000000001</v>
      </c>
      <c r="K165" s="23">
        <v>6297.9139999999998</v>
      </c>
      <c r="L165" s="23">
        <v>7214.62</v>
      </c>
      <c r="M165" s="23">
        <v>7969.9690000000001</v>
      </c>
      <c r="N165" s="23">
        <v>8384.8559999999998</v>
      </c>
      <c r="O165" s="23">
        <v>8922.8690000000006</v>
      </c>
      <c r="P165" s="23">
        <v>9522.9660000000003</v>
      </c>
      <c r="Q165" s="23">
        <v>9990.098</v>
      </c>
      <c r="R165" s="23">
        <v>10391.575000000001</v>
      </c>
      <c r="S165" s="23">
        <v>10725.121999999999</v>
      </c>
      <c r="T165" s="23">
        <v>11022.53</v>
      </c>
      <c r="U165" s="23">
        <v>11289.574000000001</v>
      </c>
      <c r="V165" s="23">
        <v>11413.155000000001</v>
      </c>
      <c r="W165" s="23">
        <v>11450.58</v>
      </c>
      <c r="X165" s="23">
        <v>11418.242</v>
      </c>
      <c r="Y165" s="23">
        <v>11333.553</v>
      </c>
    </row>
    <row r="166" spans="2:25" x14ac:dyDescent="0.4">
      <c r="B166" s="29" t="s">
        <v>193</v>
      </c>
      <c r="C166" s="19">
        <v>149</v>
      </c>
      <c r="D166" s="19" t="s">
        <v>17</v>
      </c>
      <c r="E166" s="21" t="s">
        <v>19</v>
      </c>
      <c r="F166" s="21">
        <v>28</v>
      </c>
      <c r="G166" s="22" t="s">
        <v>71</v>
      </c>
      <c r="H166" s="21">
        <v>915</v>
      </c>
      <c r="I166" s="23">
        <v>9.14</v>
      </c>
      <c r="J166" s="23">
        <v>11.384</v>
      </c>
      <c r="K166" s="23">
        <v>14.331</v>
      </c>
      <c r="L166" s="23">
        <v>17.327000000000002</v>
      </c>
      <c r="M166" s="23">
        <v>19.797999999999998</v>
      </c>
      <c r="N166" s="23">
        <v>21.64</v>
      </c>
      <c r="O166" s="23">
        <v>23.052</v>
      </c>
      <c r="P166" s="23">
        <v>24.1</v>
      </c>
      <c r="Q166" s="23">
        <v>25.120999999999999</v>
      </c>
      <c r="R166" s="23">
        <v>26.248000000000001</v>
      </c>
      <c r="S166" s="23">
        <v>26.855</v>
      </c>
      <c r="T166" s="23">
        <v>27.222000000000001</v>
      </c>
      <c r="U166" s="23">
        <v>27.956</v>
      </c>
      <c r="V166" s="23">
        <v>28.75</v>
      </c>
      <c r="W166" s="23">
        <v>29.300999999999998</v>
      </c>
      <c r="X166" s="23">
        <v>29.632999999999999</v>
      </c>
      <c r="Y166" s="23">
        <v>29.771000000000001</v>
      </c>
    </row>
    <row r="167" spans="2:25" x14ac:dyDescent="0.4">
      <c r="B167" s="29" t="s">
        <v>194</v>
      </c>
      <c r="C167" s="19">
        <v>150</v>
      </c>
      <c r="D167" s="19" t="s">
        <v>17</v>
      </c>
      <c r="E167" s="21" t="s">
        <v>19</v>
      </c>
      <c r="F167" s="21">
        <v>533</v>
      </c>
      <c r="G167" s="22" t="s">
        <v>71</v>
      </c>
      <c r="H167" s="21">
        <v>915</v>
      </c>
      <c r="I167" s="23">
        <v>15.593</v>
      </c>
      <c r="J167" s="23">
        <v>19.100999999999999</v>
      </c>
      <c r="K167" s="23">
        <v>22.867000000000001</v>
      </c>
      <c r="L167" s="23">
        <v>24.908999999999999</v>
      </c>
      <c r="M167" s="23">
        <v>25.734000000000002</v>
      </c>
      <c r="N167" s="23">
        <v>25.448</v>
      </c>
      <c r="O167" s="23">
        <v>24.263999999999999</v>
      </c>
      <c r="P167" s="23">
        <v>22.957000000000001</v>
      </c>
      <c r="Q167" s="23">
        <v>23.863</v>
      </c>
      <c r="R167" s="23">
        <v>25.254000000000001</v>
      </c>
      <c r="S167" s="23">
        <v>26.518000000000001</v>
      </c>
      <c r="T167" s="23">
        <v>27.466000000000001</v>
      </c>
      <c r="U167" s="23">
        <v>27.285</v>
      </c>
      <c r="V167" s="23">
        <v>27.327000000000002</v>
      </c>
      <c r="W167" s="23">
        <v>27.524000000000001</v>
      </c>
      <c r="X167" s="23">
        <v>27.963999999999999</v>
      </c>
      <c r="Y167" s="23">
        <v>28.553999999999998</v>
      </c>
    </row>
    <row r="168" spans="2:25" x14ac:dyDescent="0.4">
      <c r="B168" s="29" t="s">
        <v>195</v>
      </c>
      <c r="C168" s="19">
        <v>151</v>
      </c>
      <c r="D168" s="19" t="s">
        <v>17</v>
      </c>
      <c r="E168" s="21" t="s">
        <v>19</v>
      </c>
      <c r="F168" s="21">
        <v>44</v>
      </c>
      <c r="G168" s="22" t="s">
        <v>71</v>
      </c>
      <c r="H168" s="21">
        <v>915</v>
      </c>
      <c r="I168" s="23">
        <v>30.472000000000001</v>
      </c>
      <c r="J168" s="23">
        <v>39.021000000000001</v>
      </c>
      <c r="K168" s="23">
        <v>50.317999999999998</v>
      </c>
      <c r="L168" s="23">
        <v>60.436</v>
      </c>
      <c r="M168" s="23">
        <v>70.665999999999997</v>
      </c>
      <c r="N168" s="23">
        <v>77.218000000000004</v>
      </c>
      <c r="O168" s="23">
        <v>81.73</v>
      </c>
      <c r="P168" s="23">
        <v>85.49</v>
      </c>
      <c r="Q168" s="23">
        <v>92.972999999999999</v>
      </c>
      <c r="R168" s="23">
        <v>100.754</v>
      </c>
      <c r="S168" s="23">
        <v>107.87</v>
      </c>
      <c r="T168" s="23">
        <v>113.75700000000001</v>
      </c>
      <c r="U168" s="23">
        <v>114.955</v>
      </c>
      <c r="V168" s="23">
        <v>116.045</v>
      </c>
      <c r="W168" s="23">
        <v>117.143</v>
      </c>
      <c r="X168" s="23">
        <v>118.55800000000001</v>
      </c>
      <c r="Y168" s="23">
        <v>120.128</v>
      </c>
    </row>
    <row r="169" spans="2:25" x14ac:dyDescent="0.4">
      <c r="B169" s="29" t="s">
        <v>196</v>
      </c>
      <c r="C169" s="19">
        <v>152</v>
      </c>
      <c r="D169" s="19" t="s">
        <v>17</v>
      </c>
      <c r="E169" s="21" t="s">
        <v>19</v>
      </c>
      <c r="F169" s="21">
        <v>52</v>
      </c>
      <c r="G169" s="22" t="s">
        <v>71</v>
      </c>
      <c r="H169" s="21">
        <v>915</v>
      </c>
      <c r="I169" s="23">
        <v>47.996000000000002</v>
      </c>
      <c r="J169" s="23">
        <v>55.988999999999997</v>
      </c>
      <c r="K169" s="23">
        <v>63.838999999999999</v>
      </c>
      <c r="L169" s="23">
        <v>69.388999999999996</v>
      </c>
      <c r="M169" s="23">
        <v>73.911000000000001</v>
      </c>
      <c r="N169" s="23">
        <v>75.771000000000001</v>
      </c>
      <c r="O169" s="23">
        <v>76.858000000000004</v>
      </c>
      <c r="P169" s="23">
        <v>76.617000000000004</v>
      </c>
      <c r="Q169" s="23">
        <v>76.936000000000007</v>
      </c>
      <c r="R169" s="23">
        <v>77.376999999999995</v>
      </c>
      <c r="S169" s="23">
        <v>78.248999999999995</v>
      </c>
      <c r="T169" s="23">
        <v>78.096000000000004</v>
      </c>
      <c r="U169" s="23">
        <v>76.376999999999995</v>
      </c>
      <c r="V169" s="23">
        <v>74.525999999999996</v>
      </c>
      <c r="W169" s="23">
        <v>72.887</v>
      </c>
      <c r="X169" s="23">
        <v>71.584999999999994</v>
      </c>
      <c r="Y169" s="23">
        <v>70.549000000000007</v>
      </c>
    </row>
    <row r="170" spans="2:25" x14ac:dyDescent="0.4">
      <c r="B170" s="29" t="s">
        <v>197</v>
      </c>
      <c r="C170" s="19">
        <v>153</v>
      </c>
      <c r="D170" s="19" t="s">
        <v>17</v>
      </c>
      <c r="E170" s="21" t="s">
        <v>19</v>
      </c>
      <c r="F170" s="21">
        <v>192</v>
      </c>
      <c r="G170" s="22" t="s">
        <v>71</v>
      </c>
      <c r="H170" s="21">
        <v>915</v>
      </c>
      <c r="I170" s="23">
        <v>1800.1849999999999</v>
      </c>
      <c r="J170" s="23">
        <v>1970.6590000000001</v>
      </c>
      <c r="K170" s="23">
        <v>2413.0149999999999</v>
      </c>
      <c r="L170" s="23">
        <v>2818.723</v>
      </c>
      <c r="M170" s="23">
        <v>3111.0439999999999</v>
      </c>
      <c r="N170" s="23">
        <v>3058.3429999999998</v>
      </c>
      <c r="O170" s="23">
        <v>3031.6840000000002</v>
      </c>
      <c r="P170" s="23">
        <v>3095.1819999999998</v>
      </c>
      <c r="Q170" s="23">
        <v>3042.625</v>
      </c>
      <c r="R170" s="23">
        <v>2981.7860000000001</v>
      </c>
      <c r="S170" s="23">
        <v>2899.9180000000001</v>
      </c>
      <c r="T170" s="23">
        <v>2816.7939999999999</v>
      </c>
      <c r="U170" s="23">
        <v>2783.6060000000002</v>
      </c>
      <c r="V170" s="23">
        <v>2706.0430000000001</v>
      </c>
      <c r="W170" s="23">
        <v>2604.7109999999998</v>
      </c>
      <c r="X170" s="23">
        <v>2503.9960000000001</v>
      </c>
      <c r="Y170" s="23">
        <v>2409.127</v>
      </c>
    </row>
    <row r="171" spans="2:25" x14ac:dyDescent="0.4">
      <c r="B171" s="29" t="s">
        <v>198</v>
      </c>
      <c r="C171" s="19">
        <v>154</v>
      </c>
      <c r="D171" s="19" t="s">
        <v>17</v>
      </c>
      <c r="E171" s="21" t="s">
        <v>19</v>
      </c>
      <c r="F171" s="21">
        <v>531</v>
      </c>
      <c r="G171" s="22" t="s">
        <v>71</v>
      </c>
      <c r="H171" s="21">
        <v>915</v>
      </c>
      <c r="I171" s="23">
        <v>28.992999999999999</v>
      </c>
      <c r="J171" s="23">
        <v>33.893999999999998</v>
      </c>
      <c r="K171" s="23">
        <v>39.054000000000002</v>
      </c>
      <c r="L171" s="23">
        <v>42.128999999999998</v>
      </c>
      <c r="M171" s="23">
        <v>43.927</v>
      </c>
      <c r="N171" s="23">
        <v>43.658999999999999</v>
      </c>
      <c r="O171" s="23">
        <v>43.456000000000003</v>
      </c>
      <c r="P171" s="23">
        <v>43.481999999999999</v>
      </c>
      <c r="Q171" s="23">
        <v>44.844999999999999</v>
      </c>
      <c r="R171" s="23">
        <v>46.753</v>
      </c>
      <c r="S171" s="23">
        <v>49.404000000000003</v>
      </c>
      <c r="T171" s="23">
        <v>51.636000000000003</v>
      </c>
      <c r="U171" s="23">
        <v>53.671999999999997</v>
      </c>
      <c r="V171" s="23">
        <v>54.265000000000001</v>
      </c>
      <c r="W171" s="23">
        <v>54.625999999999998</v>
      </c>
      <c r="X171" s="23">
        <v>54.957000000000001</v>
      </c>
      <c r="Y171" s="23">
        <v>55.341000000000001</v>
      </c>
    </row>
    <row r="172" spans="2:25" x14ac:dyDescent="0.4">
      <c r="B172" s="29" t="s">
        <v>199</v>
      </c>
      <c r="C172" s="19">
        <v>155</v>
      </c>
      <c r="D172" s="19" t="s">
        <v>17</v>
      </c>
      <c r="E172" s="21" t="s">
        <v>19</v>
      </c>
      <c r="F172" s="21">
        <v>214</v>
      </c>
      <c r="G172" s="22" t="s">
        <v>71</v>
      </c>
      <c r="H172" s="21">
        <v>915</v>
      </c>
      <c r="I172" s="23">
        <v>816.59400000000005</v>
      </c>
      <c r="J172" s="23">
        <v>1000.373</v>
      </c>
      <c r="K172" s="23">
        <v>1204.712</v>
      </c>
      <c r="L172" s="23">
        <v>1414.7550000000001</v>
      </c>
      <c r="M172" s="23">
        <v>1626.28</v>
      </c>
      <c r="N172" s="23">
        <v>1835.848</v>
      </c>
      <c r="O172" s="23">
        <v>2050.2800000000002</v>
      </c>
      <c r="P172" s="23">
        <v>2282.355</v>
      </c>
      <c r="Q172" s="23">
        <v>2531.1489999999999</v>
      </c>
      <c r="R172" s="23">
        <v>2741.047</v>
      </c>
      <c r="S172" s="23">
        <v>2912.4830000000002</v>
      </c>
      <c r="T172" s="23">
        <v>3062.2759999999998</v>
      </c>
      <c r="U172" s="23">
        <v>3206.174</v>
      </c>
      <c r="V172" s="23">
        <v>3334.703</v>
      </c>
      <c r="W172" s="23">
        <v>3419.9650000000001</v>
      </c>
      <c r="X172" s="23">
        <v>3461.7330000000002</v>
      </c>
      <c r="Y172" s="23">
        <v>3469.422</v>
      </c>
    </row>
    <row r="173" spans="2:25" x14ac:dyDescent="0.4">
      <c r="B173" s="29" t="s">
        <v>200</v>
      </c>
      <c r="C173" s="19">
        <v>156</v>
      </c>
      <c r="D173" s="19" t="s">
        <v>17</v>
      </c>
      <c r="E173" s="21" t="s">
        <v>19</v>
      </c>
      <c r="F173" s="21">
        <v>308</v>
      </c>
      <c r="G173" s="22" t="s">
        <v>71</v>
      </c>
      <c r="H173" s="21">
        <v>915</v>
      </c>
      <c r="I173" s="23">
        <v>11.018000000000001</v>
      </c>
      <c r="J173" s="23">
        <v>12.760999999999999</v>
      </c>
      <c r="K173" s="23">
        <v>14.413</v>
      </c>
      <c r="L173" s="23">
        <v>15.395</v>
      </c>
      <c r="M173" s="23">
        <v>16.257999999999999</v>
      </c>
      <c r="N173" s="23">
        <v>16.972999999999999</v>
      </c>
      <c r="O173" s="23">
        <v>19.283000000000001</v>
      </c>
      <c r="P173" s="23">
        <v>21.643000000000001</v>
      </c>
      <c r="Q173" s="23">
        <v>23.815000000000001</v>
      </c>
      <c r="R173" s="23">
        <v>24.745999999999999</v>
      </c>
      <c r="S173" s="23">
        <v>24.244</v>
      </c>
      <c r="T173" s="23">
        <v>24.408999999999999</v>
      </c>
      <c r="U173" s="23">
        <v>25.01</v>
      </c>
      <c r="V173" s="23">
        <v>25.658000000000001</v>
      </c>
      <c r="W173" s="23">
        <v>25.984999999999999</v>
      </c>
      <c r="X173" s="23">
        <v>25.766999999999999</v>
      </c>
      <c r="Y173" s="23">
        <v>25.201000000000001</v>
      </c>
    </row>
    <row r="174" spans="2:25" x14ac:dyDescent="0.4">
      <c r="B174" s="29" t="s">
        <v>201</v>
      </c>
      <c r="C174" s="19">
        <v>157</v>
      </c>
      <c r="D174" s="19" t="s">
        <v>17</v>
      </c>
      <c r="E174" s="21" t="s">
        <v>19</v>
      </c>
      <c r="F174" s="21">
        <v>312</v>
      </c>
      <c r="G174" s="22" t="s">
        <v>71</v>
      </c>
      <c r="H174" s="21">
        <v>915</v>
      </c>
      <c r="I174" s="23">
        <v>77.433999999999997</v>
      </c>
      <c r="J174" s="23">
        <v>89.412000000000006</v>
      </c>
      <c r="K174" s="23">
        <v>102.995</v>
      </c>
      <c r="L174" s="23">
        <v>113.495</v>
      </c>
      <c r="M174" s="23">
        <v>119.066</v>
      </c>
      <c r="N174" s="23">
        <v>116.985</v>
      </c>
      <c r="O174" s="23">
        <v>109.812</v>
      </c>
      <c r="P174" s="23">
        <v>100.74</v>
      </c>
      <c r="Q174" s="23">
        <v>93.771000000000001</v>
      </c>
      <c r="R174" s="23">
        <v>95.986999999999995</v>
      </c>
      <c r="S174" s="23">
        <v>100.77200000000001</v>
      </c>
      <c r="T174" s="23">
        <v>106.123</v>
      </c>
      <c r="U174" s="23">
        <v>106.80800000000001</v>
      </c>
      <c r="V174" s="23">
        <v>108.68899999999999</v>
      </c>
      <c r="W174" s="23">
        <v>109.72</v>
      </c>
      <c r="X174" s="23">
        <v>111.431</v>
      </c>
      <c r="Y174" s="23">
        <v>113.2</v>
      </c>
    </row>
    <row r="175" spans="2:25" x14ac:dyDescent="0.4">
      <c r="B175" s="29" t="s">
        <v>202</v>
      </c>
      <c r="C175" s="19">
        <v>158</v>
      </c>
      <c r="D175" s="19" t="s">
        <v>17</v>
      </c>
      <c r="E175" s="21" t="s">
        <v>19</v>
      </c>
      <c r="F175" s="21">
        <v>332</v>
      </c>
      <c r="G175" s="22" t="s">
        <v>71</v>
      </c>
      <c r="H175" s="21">
        <v>915</v>
      </c>
      <c r="I175" s="23">
        <v>590.04700000000003</v>
      </c>
      <c r="J175" s="23">
        <v>688.84199999999998</v>
      </c>
      <c r="K175" s="23">
        <v>803.79700000000003</v>
      </c>
      <c r="L175" s="23">
        <v>920.49900000000002</v>
      </c>
      <c r="M175" s="23">
        <v>1036.674</v>
      </c>
      <c r="N175" s="23">
        <v>1221.2470000000001</v>
      </c>
      <c r="O175" s="23">
        <v>1499.6780000000001</v>
      </c>
      <c r="P175" s="23">
        <v>1764.3430000000001</v>
      </c>
      <c r="Q175" s="23">
        <v>2002.2080000000001</v>
      </c>
      <c r="R175" s="23">
        <v>2218.5880000000002</v>
      </c>
      <c r="S175" s="23">
        <v>2415.9349999999999</v>
      </c>
      <c r="T175" s="23">
        <v>2601.779</v>
      </c>
      <c r="U175" s="23">
        <v>2781.221</v>
      </c>
      <c r="V175" s="23">
        <v>2942.2860000000001</v>
      </c>
      <c r="W175" s="23">
        <v>3079.0880000000002</v>
      </c>
      <c r="X175" s="23">
        <v>3189.732</v>
      </c>
      <c r="Y175" s="23">
        <v>3276.29</v>
      </c>
    </row>
    <row r="176" spans="2:25" x14ac:dyDescent="0.4">
      <c r="B176" s="29" t="s">
        <v>203</v>
      </c>
      <c r="C176" s="19">
        <v>159</v>
      </c>
      <c r="D176" s="19" t="s">
        <v>17</v>
      </c>
      <c r="E176" s="21" t="s">
        <v>19</v>
      </c>
      <c r="F176" s="21">
        <v>388</v>
      </c>
      <c r="G176" s="22" t="s">
        <v>71</v>
      </c>
      <c r="H176" s="21">
        <v>915</v>
      </c>
      <c r="I176" s="23">
        <v>268.80500000000001</v>
      </c>
      <c r="J176" s="23">
        <v>312.3</v>
      </c>
      <c r="K176" s="23">
        <v>364.50599999999997</v>
      </c>
      <c r="L176" s="23">
        <v>421.09100000000001</v>
      </c>
      <c r="M176" s="23">
        <v>468.57600000000002</v>
      </c>
      <c r="N176" s="23">
        <v>501.09699999999998</v>
      </c>
      <c r="O176" s="23">
        <v>546.66200000000003</v>
      </c>
      <c r="P176" s="23">
        <v>596.21799999999996</v>
      </c>
      <c r="Q176" s="23">
        <v>649.846</v>
      </c>
      <c r="R176" s="23">
        <v>693.399</v>
      </c>
      <c r="S176" s="23">
        <v>702.92100000000005</v>
      </c>
      <c r="T176" s="23">
        <v>691.68700000000001</v>
      </c>
      <c r="U176" s="23">
        <v>683.87</v>
      </c>
      <c r="V176" s="23">
        <v>673.84699999999998</v>
      </c>
      <c r="W176" s="23">
        <v>660.08900000000006</v>
      </c>
      <c r="X176" s="23">
        <v>641.51800000000003</v>
      </c>
      <c r="Y176" s="23">
        <v>618.23099999999999</v>
      </c>
    </row>
    <row r="177" spans="2:25" x14ac:dyDescent="0.4">
      <c r="B177" s="29" t="s">
        <v>204</v>
      </c>
      <c r="C177" s="19">
        <v>160</v>
      </c>
      <c r="D177" s="19" t="s">
        <v>17</v>
      </c>
      <c r="E177" s="21" t="s">
        <v>19</v>
      </c>
      <c r="F177" s="21">
        <v>474</v>
      </c>
      <c r="G177" s="22" t="s">
        <v>71</v>
      </c>
      <c r="H177" s="21">
        <v>915</v>
      </c>
      <c r="I177" s="23">
        <v>81.423000000000002</v>
      </c>
      <c r="J177" s="23">
        <v>93.495999999999995</v>
      </c>
      <c r="K177" s="23">
        <v>107.26300000000001</v>
      </c>
      <c r="L177" s="23">
        <v>117.16</v>
      </c>
      <c r="M177" s="23">
        <v>120.384</v>
      </c>
      <c r="N177" s="23">
        <v>115.52500000000001</v>
      </c>
      <c r="O177" s="23">
        <v>107.883</v>
      </c>
      <c r="P177" s="23">
        <v>99.438999999999993</v>
      </c>
      <c r="Q177" s="23">
        <v>91.296000000000006</v>
      </c>
      <c r="R177" s="23">
        <v>91.174000000000007</v>
      </c>
      <c r="S177" s="23">
        <v>92.549000000000007</v>
      </c>
      <c r="T177" s="23">
        <v>94.114999999999995</v>
      </c>
      <c r="U177" s="23">
        <v>91.992000000000004</v>
      </c>
      <c r="V177" s="23">
        <v>90.861000000000004</v>
      </c>
      <c r="W177" s="23">
        <v>88.861000000000004</v>
      </c>
      <c r="X177" s="23">
        <v>87.350999999999999</v>
      </c>
      <c r="Y177" s="23">
        <v>86.162000000000006</v>
      </c>
    </row>
    <row r="178" spans="2:25" x14ac:dyDescent="0.4">
      <c r="B178" s="29" t="s">
        <v>205</v>
      </c>
      <c r="C178" s="19">
        <v>161</v>
      </c>
      <c r="D178" s="19" t="s">
        <v>17</v>
      </c>
      <c r="E178" s="21" t="s">
        <v>19</v>
      </c>
      <c r="F178" s="21">
        <v>630</v>
      </c>
      <c r="G178" s="22" t="s">
        <v>71</v>
      </c>
      <c r="H178" s="21">
        <v>915</v>
      </c>
      <c r="I178" s="23">
        <v>595.83600000000001</v>
      </c>
      <c r="J178" s="23">
        <v>669.23199999999997</v>
      </c>
      <c r="K178" s="23">
        <v>730.89</v>
      </c>
      <c r="L178" s="23">
        <v>773.26800000000003</v>
      </c>
      <c r="M178" s="23">
        <v>799.83900000000006</v>
      </c>
      <c r="N178" s="23">
        <v>808.81600000000003</v>
      </c>
      <c r="O178" s="23">
        <v>798.38400000000001</v>
      </c>
      <c r="P178" s="23">
        <v>772.42899999999997</v>
      </c>
      <c r="Q178" s="23">
        <v>742.06200000000001</v>
      </c>
      <c r="R178" s="23">
        <v>720.73099999999999</v>
      </c>
      <c r="S178" s="23">
        <v>743.471</v>
      </c>
      <c r="T178" s="23">
        <v>783.61300000000006</v>
      </c>
      <c r="U178" s="23">
        <v>765.197</v>
      </c>
      <c r="V178" s="23">
        <v>686.23800000000006</v>
      </c>
      <c r="W178" s="23">
        <v>623.76599999999996</v>
      </c>
      <c r="X178" s="23">
        <v>567.52099999999996</v>
      </c>
      <c r="Y178" s="23">
        <v>515.54999999999995</v>
      </c>
    </row>
    <row r="179" spans="2:25" x14ac:dyDescent="0.4">
      <c r="B179" s="29" t="s">
        <v>206</v>
      </c>
      <c r="C179" s="19">
        <v>162</v>
      </c>
      <c r="D179" s="19" t="s">
        <v>17</v>
      </c>
      <c r="E179" s="21" t="s">
        <v>19</v>
      </c>
      <c r="F179" s="21">
        <v>662</v>
      </c>
      <c r="G179" s="22" t="s">
        <v>71</v>
      </c>
      <c r="H179" s="21">
        <v>915</v>
      </c>
      <c r="I179" s="23">
        <v>18.91</v>
      </c>
      <c r="J179" s="23">
        <v>22.555</v>
      </c>
      <c r="K179" s="23">
        <v>27.628</v>
      </c>
      <c r="L179" s="23">
        <v>32.747999999999998</v>
      </c>
      <c r="M179" s="23">
        <v>36.976999999999997</v>
      </c>
      <c r="N179" s="23">
        <v>40.347000000000001</v>
      </c>
      <c r="O179" s="23">
        <v>43.811</v>
      </c>
      <c r="P179" s="23">
        <v>46.575000000000003</v>
      </c>
      <c r="Q179" s="23">
        <v>51.006</v>
      </c>
      <c r="R179" s="23">
        <v>54.058</v>
      </c>
      <c r="S179" s="23">
        <v>54.427</v>
      </c>
      <c r="T179" s="23">
        <v>52.761000000000003</v>
      </c>
      <c r="U179" s="23">
        <v>50.798999999999999</v>
      </c>
      <c r="V179" s="23">
        <v>48.756999999999998</v>
      </c>
      <c r="W179" s="23">
        <v>46.546999999999997</v>
      </c>
      <c r="X179" s="23">
        <v>44.244</v>
      </c>
      <c r="Y179" s="23">
        <v>42.05</v>
      </c>
    </row>
    <row r="180" spans="2:25" x14ac:dyDescent="0.4">
      <c r="B180" s="29" t="s">
        <v>207</v>
      </c>
      <c r="C180" s="19">
        <v>163</v>
      </c>
      <c r="D180" s="19" t="s">
        <v>17</v>
      </c>
      <c r="E180" s="21" t="s">
        <v>19</v>
      </c>
      <c r="F180" s="21">
        <v>670</v>
      </c>
      <c r="G180" s="22" t="s">
        <v>71</v>
      </c>
      <c r="H180" s="21">
        <v>915</v>
      </c>
      <c r="I180" s="23">
        <v>10.996</v>
      </c>
      <c r="J180" s="23">
        <v>12.677</v>
      </c>
      <c r="K180" s="23">
        <v>15.134</v>
      </c>
      <c r="L180" s="23">
        <v>16.934000000000001</v>
      </c>
      <c r="M180" s="23">
        <v>18.298999999999999</v>
      </c>
      <c r="N180" s="23">
        <v>19.593</v>
      </c>
      <c r="O180" s="23">
        <v>20.67</v>
      </c>
      <c r="P180" s="23">
        <v>21.542000000000002</v>
      </c>
      <c r="Q180" s="23">
        <v>22.405000000000001</v>
      </c>
      <c r="R180" s="23">
        <v>23.888999999999999</v>
      </c>
      <c r="S180" s="23">
        <v>24.908999999999999</v>
      </c>
      <c r="T180" s="23">
        <v>25.178000000000001</v>
      </c>
      <c r="U180" s="23">
        <v>25.318000000000001</v>
      </c>
      <c r="V180" s="23">
        <v>25.012</v>
      </c>
      <c r="W180" s="23">
        <v>24.547000000000001</v>
      </c>
      <c r="X180" s="23">
        <v>23.981999999999999</v>
      </c>
      <c r="Y180" s="23">
        <v>23.341999999999999</v>
      </c>
    </row>
    <row r="181" spans="2:25" x14ac:dyDescent="0.4">
      <c r="B181" s="29" t="s">
        <v>208</v>
      </c>
      <c r="C181" s="19">
        <v>164</v>
      </c>
      <c r="D181" s="19" t="s">
        <v>17</v>
      </c>
      <c r="E181" s="21" t="s">
        <v>19</v>
      </c>
      <c r="F181" s="21">
        <v>780</v>
      </c>
      <c r="G181" s="22" t="s">
        <v>71</v>
      </c>
      <c r="H181" s="21">
        <v>915</v>
      </c>
      <c r="I181" s="23">
        <v>161.14599999999999</v>
      </c>
      <c r="J181" s="23">
        <v>193.06899999999999</v>
      </c>
      <c r="K181" s="23">
        <v>228.072</v>
      </c>
      <c r="L181" s="23">
        <v>244.12799999999999</v>
      </c>
      <c r="M181" s="23">
        <v>258.68799999999999</v>
      </c>
      <c r="N181" s="23">
        <v>276.31700000000001</v>
      </c>
      <c r="O181" s="23">
        <v>309.67500000000001</v>
      </c>
      <c r="P181" s="23">
        <v>331.13600000000002</v>
      </c>
      <c r="Q181" s="23">
        <v>333.178</v>
      </c>
      <c r="R181" s="23">
        <v>322.95299999999997</v>
      </c>
      <c r="S181" s="23">
        <v>314.36200000000002</v>
      </c>
      <c r="T181" s="23">
        <v>312.36</v>
      </c>
      <c r="U181" s="23">
        <v>313.62400000000002</v>
      </c>
      <c r="V181" s="23">
        <v>312.577</v>
      </c>
      <c r="W181" s="23">
        <v>307.18799999999999</v>
      </c>
      <c r="X181" s="23">
        <v>299.11200000000002</v>
      </c>
      <c r="Y181" s="23">
        <v>291.11799999999999</v>
      </c>
    </row>
    <row r="182" spans="2:25" x14ac:dyDescent="0.4">
      <c r="B182" s="29" t="s">
        <v>209</v>
      </c>
      <c r="C182" s="19">
        <v>165</v>
      </c>
      <c r="D182" s="19" t="s">
        <v>17</v>
      </c>
      <c r="E182" s="21" t="s">
        <v>19</v>
      </c>
      <c r="F182" s="21">
        <v>850</v>
      </c>
      <c r="G182" s="22" t="s">
        <v>71</v>
      </c>
      <c r="H182" s="21">
        <v>915</v>
      </c>
      <c r="I182" s="23">
        <v>21.402000000000001</v>
      </c>
      <c r="J182" s="23">
        <v>24.332000000000001</v>
      </c>
      <c r="K182" s="23">
        <v>26.318000000000001</v>
      </c>
      <c r="L182" s="23">
        <v>27.381</v>
      </c>
      <c r="M182" s="23">
        <v>27.198</v>
      </c>
      <c r="N182" s="23">
        <v>26.137</v>
      </c>
      <c r="O182" s="23">
        <v>24.539000000000001</v>
      </c>
      <c r="P182" s="23">
        <v>22.646000000000001</v>
      </c>
      <c r="Q182" s="23">
        <v>22.280999999999999</v>
      </c>
      <c r="R182" s="23">
        <v>22.141999999999999</v>
      </c>
      <c r="S182" s="23">
        <v>22.242999999999999</v>
      </c>
      <c r="T182" s="23">
        <v>22.844000000000001</v>
      </c>
      <c r="U182" s="23">
        <v>23.207000000000001</v>
      </c>
      <c r="V182" s="23">
        <v>22.632999999999999</v>
      </c>
      <c r="W182" s="23">
        <v>21.69</v>
      </c>
      <c r="X182" s="23">
        <v>20.504999999999999</v>
      </c>
      <c r="Y182" s="23">
        <v>19.327999999999999</v>
      </c>
    </row>
    <row r="183" spans="2:25" x14ac:dyDescent="0.4">
      <c r="B183" s="28" t="s">
        <v>210</v>
      </c>
      <c r="C183" s="19">
        <v>166</v>
      </c>
      <c r="D183" s="19" t="s">
        <v>17</v>
      </c>
      <c r="E183" s="21" t="s">
        <v>19</v>
      </c>
      <c r="F183" s="21">
        <v>916</v>
      </c>
      <c r="G183" s="22" t="s">
        <v>69</v>
      </c>
      <c r="H183" s="21">
        <v>1830</v>
      </c>
      <c r="I183" s="23">
        <v>13065.987999999999</v>
      </c>
      <c r="J183" s="23">
        <v>15827.878000000001</v>
      </c>
      <c r="K183" s="23">
        <v>19156.511999999999</v>
      </c>
      <c r="L183" s="23">
        <v>23018.012999999999</v>
      </c>
      <c r="M183" s="23">
        <v>27328.348999999998</v>
      </c>
      <c r="N183" s="23">
        <v>31655.674999999999</v>
      </c>
      <c r="O183" s="23">
        <v>36023.258000000002</v>
      </c>
      <c r="P183" s="23">
        <v>40493.957999999999</v>
      </c>
      <c r="Q183" s="23">
        <v>45398.826000000001</v>
      </c>
      <c r="R183" s="23">
        <v>49888.544000000002</v>
      </c>
      <c r="S183" s="23">
        <v>53920.072999999997</v>
      </c>
      <c r="T183" s="23">
        <v>57202.027000000002</v>
      </c>
      <c r="U183" s="23">
        <v>60017.472000000002</v>
      </c>
      <c r="V183" s="23">
        <v>62171.017999999996</v>
      </c>
      <c r="W183" s="23">
        <v>63666.623</v>
      </c>
      <c r="X183" s="23">
        <v>64525.451000000001</v>
      </c>
      <c r="Y183" s="23">
        <v>64871.010999999999</v>
      </c>
    </row>
    <row r="184" spans="2:25" x14ac:dyDescent="0.4">
      <c r="B184" s="29" t="s">
        <v>211</v>
      </c>
      <c r="C184" s="19">
        <v>167</v>
      </c>
      <c r="D184" s="19" t="s">
        <v>17</v>
      </c>
      <c r="E184" s="21" t="s">
        <v>19</v>
      </c>
      <c r="F184" s="21">
        <v>84</v>
      </c>
      <c r="G184" s="22" t="s">
        <v>71</v>
      </c>
      <c r="H184" s="21">
        <v>916</v>
      </c>
      <c r="I184" s="23">
        <v>19.913</v>
      </c>
      <c r="J184" s="23">
        <v>25.486999999999998</v>
      </c>
      <c r="K184" s="23">
        <v>33.006999999999998</v>
      </c>
      <c r="L184" s="23">
        <v>41.628999999999998</v>
      </c>
      <c r="M184" s="23">
        <v>51.426000000000002</v>
      </c>
      <c r="N184" s="23">
        <v>61.179000000000002</v>
      </c>
      <c r="O184" s="23">
        <v>72.843999999999994</v>
      </c>
      <c r="P184" s="23">
        <v>86.325000000000003</v>
      </c>
      <c r="Q184" s="23">
        <v>101.544</v>
      </c>
      <c r="R184" s="23">
        <v>117.42700000000001</v>
      </c>
      <c r="S184" s="23">
        <v>131.94399999999999</v>
      </c>
      <c r="T184" s="23">
        <v>142.72</v>
      </c>
      <c r="U184" s="23">
        <v>151.601</v>
      </c>
      <c r="V184" s="23">
        <v>158.97</v>
      </c>
      <c r="W184" s="23">
        <v>165.63200000000001</v>
      </c>
      <c r="X184" s="23">
        <v>170.90799999999999</v>
      </c>
      <c r="Y184" s="23">
        <v>174.77500000000001</v>
      </c>
    </row>
    <row r="185" spans="2:25" x14ac:dyDescent="0.4">
      <c r="B185" s="29" t="s">
        <v>212</v>
      </c>
      <c r="C185" s="19">
        <v>168</v>
      </c>
      <c r="D185" s="19" t="s">
        <v>17</v>
      </c>
      <c r="E185" s="21" t="s">
        <v>19</v>
      </c>
      <c r="F185" s="21">
        <v>188</v>
      </c>
      <c r="G185" s="22" t="s">
        <v>71</v>
      </c>
      <c r="H185" s="21">
        <v>916</v>
      </c>
      <c r="I185" s="23">
        <v>522.30399999999997</v>
      </c>
      <c r="J185" s="23">
        <v>662.53599999999994</v>
      </c>
      <c r="K185" s="23">
        <v>826.32500000000005</v>
      </c>
      <c r="L185" s="23">
        <v>970.48900000000003</v>
      </c>
      <c r="M185" s="23">
        <v>1086.202</v>
      </c>
      <c r="N185" s="23">
        <v>1217.7750000000001</v>
      </c>
      <c r="O185" s="23">
        <v>1365.944</v>
      </c>
      <c r="P185" s="23">
        <v>1522.548</v>
      </c>
      <c r="Q185" s="23">
        <v>1652.3050000000001</v>
      </c>
      <c r="R185" s="23">
        <v>1743.0239999999999</v>
      </c>
      <c r="S185" s="23">
        <v>1784.5809999999999</v>
      </c>
      <c r="T185" s="23">
        <v>1802.9359999999999</v>
      </c>
      <c r="U185" s="23">
        <v>1808.7139999999999</v>
      </c>
      <c r="V185" s="23">
        <v>1797.7629999999999</v>
      </c>
      <c r="W185" s="23">
        <v>1769.9829999999999</v>
      </c>
      <c r="X185" s="23">
        <v>1732.4939999999999</v>
      </c>
      <c r="Y185" s="23">
        <v>1695.454</v>
      </c>
    </row>
    <row r="186" spans="2:25" x14ac:dyDescent="0.4">
      <c r="B186" s="29" t="s">
        <v>213</v>
      </c>
      <c r="C186" s="19">
        <v>169</v>
      </c>
      <c r="D186" s="19" t="s">
        <v>17</v>
      </c>
      <c r="E186" s="21" t="s">
        <v>19</v>
      </c>
      <c r="F186" s="21">
        <v>222</v>
      </c>
      <c r="G186" s="22" t="s">
        <v>71</v>
      </c>
      <c r="H186" s="21">
        <v>916</v>
      </c>
      <c r="I186" s="23">
        <v>561.11900000000003</v>
      </c>
      <c r="J186" s="23">
        <v>635.27300000000002</v>
      </c>
      <c r="K186" s="23">
        <v>721.69500000000005</v>
      </c>
      <c r="L186" s="23">
        <v>815.596</v>
      </c>
      <c r="M186" s="23">
        <v>918.51499999999999</v>
      </c>
      <c r="N186" s="23">
        <v>1026.4580000000001</v>
      </c>
      <c r="O186" s="23">
        <v>1128.433</v>
      </c>
      <c r="P186" s="23">
        <v>1256.155</v>
      </c>
      <c r="Q186" s="23">
        <v>1438.499</v>
      </c>
      <c r="R186" s="23">
        <v>1619.9839999999999</v>
      </c>
      <c r="S186" s="23">
        <v>1720.7670000000001</v>
      </c>
      <c r="T186" s="23">
        <v>1779.279</v>
      </c>
      <c r="U186" s="23">
        <v>1808.671</v>
      </c>
      <c r="V186" s="23">
        <v>1824.511</v>
      </c>
      <c r="W186" s="23">
        <v>1818.356</v>
      </c>
      <c r="X186" s="23">
        <v>1787.327</v>
      </c>
      <c r="Y186" s="23">
        <v>1736.384</v>
      </c>
    </row>
    <row r="187" spans="2:25" x14ac:dyDescent="0.4">
      <c r="B187" s="29" t="s">
        <v>214</v>
      </c>
      <c r="C187" s="19">
        <v>170</v>
      </c>
      <c r="D187" s="19" t="s">
        <v>17</v>
      </c>
      <c r="E187" s="21" t="s">
        <v>19</v>
      </c>
      <c r="F187" s="21">
        <v>320</v>
      </c>
      <c r="G187" s="22" t="s">
        <v>71</v>
      </c>
      <c r="H187" s="21">
        <v>916</v>
      </c>
      <c r="I187" s="23">
        <v>903.31</v>
      </c>
      <c r="J187" s="23">
        <v>1089.3150000000001</v>
      </c>
      <c r="K187" s="23">
        <v>1299.1120000000001</v>
      </c>
      <c r="L187" s="23">
        <v>1560.9269999999999</v>
      </c>
      <c r="M187" s="23">
        <v>1907.664</v>
      </c>
      <c r="N187" s="23">
        <v>2371.2199999999998</v>
      </c>
      <c r="O187" s="23">
        <v>2947.569</v>
      </c>
      <c r="P187" s="23">
        <v>3583.991</v>
      </c>
      <c r="Q187" s="23">
        <v>4332.4470000000001</v>
      </c>
      <c r="R187" s="23">
        <v>5120.8850000000002</v>
      </c>
      <c r="S187" s="23">
        <v>5898.4960000000001</v>
      </c>
      <c r="T187" s="23">
        <v>6528.2950000000001</v>
      </c>
      <c r="U187" s="23">
        <v>7082.1859999999997</v>
      </c>
      <c r="V187" s="23">
        <v>7590.7470000000003</v>
      </c>
      <c r="W187" s="23">
        <v>8041.8010000000004</v>
      </c>
      <c r="X187" s="23">
        <v>8423.2060000000001</v>
      </c>
      <c r="Y187" s="23">
        <v>8740.5969999999998</v>
      </c>
    </row>
    <row r="188" spans="2:25" x14ac:dyDescent="0.4">
      <c r="B188" s="29" t="s">
        <v>215</v>
      </c>
      <c r="C188" s="19">
        <v>171</v>
      </c>
      <c r="D188" s="19" t="s">
        <v>17</v>
      </c>
      <c r="E188" s="21" t="s">
        <v>19</v>
      </c>
      <c r="F188" s="21">
        <v>340</v>
      </c>
      <c r="G188" s="22" t="s">
        <v>71</v>
      </c>
      <c r="H188" s="21">
        <v>916</v>
      </c>
      <c r="I188" s="23">
        <v>492.57400000000001</v>
      </c>
      <c r="J188" s="23">
        <v>614.48199999999997</v>
      </c>
      <c r="K188" s="23">
        <v>762.61300000000006</v>
      </c>
      <c r="L188" s="23">
        <v>950.98400000000004</v>
      </c>
      <c r="M188" s="23">
        <v>1176.826</v>
      </c>
      <c r="N188" s="23">
        <v>1455.492</v>
      </c>
      <c r="O188" s="23">
        <v>1776.0170000000001</v>
      </c>
      <c r="P188" s="23">
        <v>2123.1680000000001</v>
      </c>
      <c r="Q188" s="23">
        <v>2501.4180000000001</v>
      </c>
      <c r="R188" s="23">
        <v>2921.31</v>
      </c>
      <c r="S188" s="23">
        <v>3296.8829999999998</v>
      </c>
      <c r="T188" s="23">
        <v>3593.3130000000001</v>
      </c>
      <c r="U188" s="23">
        <v>3800.5</v>
      </c>
      <c r="V188" s="23">
        <v>3977.2040000000002</v>
      </c>
      <c r="W188" s="23">
        <v>4124.1040000000003</v>
      </c>
      <c r="X188" s="23">
        <v>4233.223</v>
      </c>
      <c r="Y188" s="23">
        <v>4302.7269999999999</v>
      </c>
    </row>
    <row r="189" spans="2:25" x14ac:dyDescent="0.4">
      <c r="B189" s="29" t="s">
        <v>216</v>
      </c>
      <c r="C189" s="19">
        <v>172</v>
      </c>
      <c r="D189" s="19" t="s">
        <v>17</v>
      </c>
      <c r="E189" s="21" t="s">
        <v>19</v>
      </c>
      <c r="F189" s="21">
        <v>484</v>
      </c>
      <c r="G189" s="22" t="s">
        <v>71</v>
      </c>
      <c r="H189" s="21">
        <v>916</v>
      </c>
      <c r="I189" s="23">
        <v>9822.2309999999998</v>
      </c>
      <c r="J189" s="23">
        <v>11866.191999999999</v>
      </c>
      <c r="K189" s="23">
        <v>14366.5</v>
      </c>
      <c r="L189" s="23">
        <v>17294.595000000001</v>
      </c>
      <c r="M189" s="23">
        <v>20526.343000000001</v>
      </c>
      <c r="N189" s="23">
        <v>23549.84</v>
      </c>
      <c r="O189" s="23">
        <v>26415.867999999999</v>
      </c>
      <c r="P189" s="23">
        <v>29269.726999999999</v>
      </c>
      <c r="Q189" s="23">
        <v>32407.466</v>
      </c>
      <c r="R189" s="23">
        <v>35129.864000000001</v>
      </c>
      <c r="S189" s="23">
        <v>37617.817000000003</v>
      </c>
      <c r="T189" s="23">
        <v>39663.764000000003</v>
      </c>
      <c r="U189" s="23">
        <v>41460.203999999998</v>
      </c>
      <c r="V189" s="23">
        <v>42734.093999999997</v>
      </c>
      <c r="W189" s="23">
        <v>43515.544000000002</v>
      </c>
      <c r="X189" s="23">
        <v>43839.040000000001</v>
      </c>
      <c r="Y189" s="23">
        <v>43803.072</v>
      </c>
    </row>
    <row r="190" spans="2:25" x14ac:dyDescent="0.4">
      <c r="B190" s="29" t="s">
        <v>217</v>
      </c>
      <c r="C190" s="19">
        <v>173</v>
      </c>
      <c r="D190" s="19" t="s">
        <v>17</v>
      </c>
      <c r="E190" s="21" t="s">
        <v>19</v>
      </c>
      <c r="F190" s="21">
        <v>558</v>
      </c>
      <c r="G190" s="22" t="s">
        <v>71</v>
      </c>
      <c r="H190" s="21">
        <v>916</v>
      </c>
      <c r="I190" s="23">
        <v>376.108</v>
      </c>
      <c r="J190" s="23">
        <v>480.21699999999998</v>
      </c>
      <c r="K190" s="23">
        <v>590.36400000000003</v>
      </c>
      <c r="L190" s="23">
        <v>710.91499999999996</v>
      </c>
      <c r="M190" s="23">
        <v>861.96299999999997</v>
      </c>
      <c r="N190" s="23">
        <v>1048.8430000000001</v>
      </c>
      <c r="O190" s="23">
        <v>1273.3720000000001</v>
      </c>
      <c r="P190" s="23">
        <v>1496.5260000000001</v>
      </c>
      <c r="Q190" s="23">
        <v>1706.9860000000001</v>
      </c>
      <c r="R190" s="23">
        <v>1876.8530000000001</v>
      </c>
      <c r="S190" s="23">
        <v>2019.3910000000001</v>
      </c>
      <c r="T190" s="23">
        <v>2154.165</v>
      </c>
      <c r="U190" s="23">
        <v>2280.83</v>
      </c>
      <c r="V190" s="23">
        <v>2385.1129999999998</v>
      </c>
      <c r="W190" s="23">
        <v>2456.5659999999998</v>
      </c>
      <c r="X190" s="23">
        <v>2500.625</v>
      </c>
      <c r="Y190" s="23">
        <v>2524.596</v>
      </c>
    </row>
    <row r="191" spans="2:25" x14ac:dyDescent="0.4">
      <c r="B191" s="29" t="s">
        <v>218</v>
      </c>
      <c r="C191" s="19">
        <v>174</v>
      </c>
      <c r="D191" s="19" t="s">
        <v>17</v>
      </c>
      <c r="E191" s="21" t="s">
        <v>19</v>
      </c>
      <c r="F191" s="21">
        <v>591</v>
      </c>
      <c r="G191" s="22" t="s">
        <v>71</v>
      </c>
      <c r="H191" s="21">
        <v>916</v>
      </c>
      <c r="I191" s="23">
        <v>368.42899999999997</v>
      </c>
      <c r="J191" s="23">
        <v>454.37599999999998</v>
      </c>
      <c r="K191" s="23">
        <v>556.89599999999996</v>
      </c>
      <c r="L191" s="23">
        <v>672.87800000000004</v>
      </c>
      <c r="M191" s="23">
        <v>799.41</v>
      </c>
      <c r="N191" s="23">
        <v>924.86800000000005</v>
      </c>
      <c r="O191" s="23">
        <v>1043.211</v>
      </c>
      <c r="P191" s="23">
        <v>1155.518</v>
      </c>
      <c r="Q191" s="23">
        <v>1258.1610000000001</v>
      </c>
      <c r="R191" s="23">
        <v>1359.1969999999999</v>
      </c>
      <c r="S191" s="23">
        <v>1450.194</v>
      </c>
      <c r="T191" s="23">
        <v>1537.5550000000001</v>
      </c>
      <c r="U191" s="23">
        <v>1624.7660000000001</v>
      </c>
      <c r="V191" s="23">
        <v>1702.616</v>
      </c>
      <c r="W191" s="23">
        <v>1774.6369999999999</v>
      </c>
      <c r="X191" s="23">
        <v>1838.6279999999999</v>
      </c>
      <c r="Y191" s="23">
        <v>1893.4059999999999</v>
      </c>
    </row>
    <row r="192" spans="2:25" x14ac:dyDescent="0.4">
      <c r="B192" s="28" t="s">
        <v>219</v>
      </c>
      <c r="C192" s="19">
        <v>175</v>
      </c>
      <c r="D192" s="19" t="s">
        <v>17</v>
      </c>
      <c r="E192" s="21" t="s">
        <v>19</v>
      </c>
      <c r="F192" s="21">
        <v>931</v>
      </c>
      <c r="G192" s="22" t="s">
        <v>69</v>
      </c>
      <c r="H192" s="21">
        <v>1830</v>
      </c>
      <c r="I192" s="23">
        <v>40958.597000000002</v>
      </c>
      <c r="J192" s="23">
        <v>49409.601999999999</v>
      </c>
      <c r="K192" s="23">
        <v>59122.087</v>
      </c>
      <c r="L192" s="23">
        <v>68821.539000000004</v>
      </c>
      <c r="M192" s="23">
        <v>78261.98</v>
      </c>
      <c r="N192" s="23">
        <v>88741.858999999997</v>
      </c>
      <c r="O192" s="23">
        <v>99676.888999999996</v>
      </c>
      <c r="P192" s="23">
        <v>109694.387</v>
      </c>
      <c r="Q192" s="23">
        <v>118684.708</v>
      </c>
      <c r="R192" s="23">
        <v>126142.55899999999</v>
      </c>
      <c r="S192" s="23">
        <v>131282.63099999999</v>
      </c>
      <c r="T192" s="23">
        <v>134273.217</v>
      </c>
      <c r="U192" s="23">
        <v>136202.223</v>
      </c>
      <c r="V192" s="23">
        <v>137546.53700000001</v>
      </c>
      <c r="W192" s="23">
        <v>138012.14300000001</v>
      </c>
      <c r="X192" s="23">
        <v>137706.166</v>
      </c>
      <c r="Y192" s="23">
        <v>136864.182</v>
      </c>
    </row>
    <row r="193" spans="2:25" x14ac:dyDescent="0.4">
      <c r="B193" s="29" t="s">
        <v>220</v>
      </c>
      <c r="C193" s="19">
        <v>176</v>
      </c>
      <c r="D193" s="19" t="s">
        <v>17</v>
      </c>
      <c r="E193" s="21" t="s">
        <v>19</v>
      </c>
      <c r="F193" s="21">
        <v>32</v>
      </c>
      <c r="G193" s="22" t="s">
        <v>71</v>
      </c>
      <c r="H193" s="21">
        <v>931</v>
      </c>
      <c r="I193" s="23">
        <v>5137.1850000000004</v>
      </c>
      <c r="J193" s="23">
        <v>5671.7110000000002</v>
      </c>
      <c r="K193" s="23">
        <v>6248.61</v>
      </c>
      <c r="L193" s="23">
        <v>6829.4639999999999</v>
      </c>
      <c r="M193" s="23">
        <v>7571.0339999999997</v>
      </c>
      <c r="N193" s="23">
        <v>8577.0439999999999</v>
      </c>
      <c r="O193" s="23">
        <v>9480.4320000000007</v>
      </c>
      <c r="P193" s="23">
        <v>10430.32</v>
      </c>
      <c r="Q193" s="23">
        <v>11418.21</v>
      </c>
      <c r="R193" s="23">
        <v>12214.874</v>
      </c>
      <c r="S193" s="23">
        <v>12920.37</v>
      </c>
      <c r="T193" s="23">
        <v>13557.048000000001</v>
      </c>
      <c r="U193" s="23">
        <v>14196.153</v>
      </c>
      <c r="V193" s="23">
        <v>14787.191999999999</v>
      </c>
      <c r="W193" s="23">
        <v>15290.895</v>
      </c>
      <c r="X193" s="23">
        <v>15719.544</v>
      </c>
      <c r="Y193" s="23">
        <v>16066.883</v>
      </c>
    </row>
    <row r="194" spans="2:25" x14ac:dyDescent="0.4">
      <c r="B194" s="29" t="s">
        <v>221</v>
      </c>
      <c r="C194" s="19">
        <v>177</v>
      </c>
      <c r="D194" s="19" t="s">
        <v>17</v>
      </c>
      <c r="E194" s="21" t="s">
        <v>19</v>
      </c>
      <c r="F194" s="21">
        <v>68</v>
      </c>
      <c r="G194" s="22" t="s">
        <v>71</v>
      </c>
      <c r="H194" s="21">
        <v>931</v>
      </c>
      <c r="I194" s="23">
        <v>873.98699999999997</v>
      </c>
      <c r="J194" s="23">
        <v>1014.607</v>
      </c>
      <c r="K194" s="23">
        <v>1162.9490000000001</v>
      </c>
      <c r="L194" s="23">
        <v>1329.425</v>
      </c>
      <c r="M194" s="23">
        <v>1524.154</v>
      </c>
      <c r="N194" s="23">
        <v>1752.5309999999999</v>
      </c>
      <c r="O194" s="23">
        <v>2014.1990000000001</v>
      </c>
      <c r="P194" s="23">
        <v>2308.3809999999999</v>
      </c>
      <c r="Q194" s="23">
        <v>2630.473</v>
      </c>
      <c r="R194" s="23">
        <v>2964.6489999999999</v>
      </c>
      <c r="S194" s="23">
        <v>3294.5880000000002</v>
      </c>
      <c r="T194" s="23">
        <v>3589.2049999999999</v>
      </c>
      <c r="U194" s="23">
        <v>3848.991</v>
      </c>
      <c r="V194" s="23">
        <v>4064.3980000000001</v>
      </c>
      <c r="W194" s="23">
        <v>4262.9399999999996</v>
      </c>
      <c r="X194" s="23">
        <v>4439.6379999999999</v>
      </c>
      <c r="Y194" s="23">
        <v>4586.9430000000002</v>
      </c>
    </row>
    <row r="195" spans="2:25" x14ac:dyDescent="0.4">
      <c r="B195" s="29" t="s">
        <v>222</v>
      </c>
      <c r="C195" s="19">
        <v>178</v>
      </c>
      <c r="D195" s="19" t="s">
        <v>17</v>
      </c>
      <c r="E195" s="21" t="s">
        <v>19</v>
      </c>
      <c r="F195" s="21">
        <v>76</v>
      </c>
      <c r="G195" s="22" t="s">
        <v>71</v>
      </c>
      <c r="H195" s="21">
        <v>931</v>
      </c>
      <c r="I195" s="23">
        <v>20389.280999999999</v>
      </c>
      <c r="J195" s="23">
        <v>25056.974999999999</v>
      </c>
      <c r="K195" s="23">
        <v>30413</v>
      </c>
      <c r="L195" s="23">
        <v>35649.21</v>
      </c>
      <c r="M195" s="23">
        <v>40603.646000000001</v>
      </c>
      <c r="N195" s="23">
        <v>46103.610999999997</v>
      </c>
      <c r="O195" s="23">
        <v>52026.360999999997</v>
      </c>
      <c r="P195" s="23">
        <v>56847.968000000001</v>
      </c>
      <c r="Q195" s="23">
        <v>60671.582000000002</v>
      </c>
      <c r="R195" s="23">
        <v>63912.866999999998</v>
      </c>
      <c r="S195" s="23">
        <v>65694.816000000006</v>
      </c>
      <c r="T195" s="23">
        <v>65900.644</v>
      </c>
      <c r="U195" s="23">
        <v>65585.517000000007</v>
      </c>
      <c r="V195" s="23">
        <v>65187.648000000001</v>
      </c>
      <c r="W195" s="23">
        <v>64301.036999999997</v>
      </c>
      <c r="X195" s="23">
        <v>63002.877</v>
      </c>
      <c r="Y195" s="23">
        <v>61543.502</v>
      </c>
    </row>
    <row r="196" spans="2:25" x14ac:dyDescent="0.4">
      <c r="B196" s="29" t="s">
        <v>223</v>
      </c>
      <c r="C196" s="19">
        <v>179</v>
      </c>
      <c r="D196" s="19" t="s">
        <v>17</v>
      </c>
      <c r="E196" s="21" t="s">
        <v>19</v>
      </c>
      <c r="F196" s="21">
        <v>152</v>
      </c>
      <c r="G196" s="22" t="s">
        <v>71</v>
      </c>
      <c r="H196" s="21">
        <v>931</v>
      </c>
      <c r="I196" s="23">
        <v>2340.335</v>
      </c>
      <c r="J196" s="23">
        <v>2814.107</v>
      </c>
      <c r="K196" s="23">
        <v>3337.9969999999998</v>
      </c>
      <c r="L196" s="23">
        <v>3847.2829999999999</v>
      </c>
      <c r="M196" s="23">
        <v>4292.451</v>
      </c>
      <c r="N196" s="23">
        <v>4695.4009999999998</v>
      </c>
      <c r="O196" s="23">
        <v>5059.6289999999999</v>
      </c>
      <c r="P196" s="23">
        <v>5457.5550000000003</v>
      </c>
      <c r="Q196" s="23">
        <v>5832.9830000000002</v>
      </c>
      <c r="R196" s="23">
        <v>6032.6120000000001</v>
      </c>
      <c r="S196" s="23">
        <v>6106.4480000000003</v>
      </c>
      <c r="T196" s="23">
        <v>6178.9740000000002</v>
      </c>
      <c r="U196" s="23">
        <v>6259.5720000000001</v>
      </c>
      <c r="V196" s="23">
        <v>6236.1580000000004</v>
      </c>
      <c r="W196" s="23">
        <v>6166.0990000000002</v>
      </c>
      <c r="X196" s="23">
        <v>6063.4709999999995</v>
      </c>
      <c r="Y196" s="23">
        <v>5964.9579999999996</v>
      </c>
    </row>
    <row r="197" spans="2:25" x14ac:dyDescent="0.4">
      <c r="B197" s="29" t="s">
        <v>224</v>
      </c>
      <c r="C197" s="19">
        <v>180</v>
      </c>
      <c r="D197" s="19" t="s">
        <v>17</v>
      </c>
      <c r="E197" s="21" t="s">
        <v>19</v>
      </c>
      <c r="F197" s="21">
        <v>170</v>
      </c>
      <c r="G197" s="22" t="s">
        <v>71</v>
      </c>
      <c r="H197" s="21">
        <v>931</v>
      </c>
      <c r="I197" s="23">
        <v>4610.2759999999998</v>
      </c>
      <c r="J197" s="23">
        <v>5658.9660000000003</v>
      </c>
      <c r="K197" s="23">
        <v>6961.5330000000004</v>
      </c>
      <c r="L197" s="23">
        <v>8240.6769999999997</v>
      </c>
      <c r="M197" s="23">
        <v>9355.9930000000004</v>
      </c>
      <c r="N197" s="23">
        <v>10549.268</v>
      </c>
      <c r="O197" s="23">
        <v>11758.951999999999</v>
      </c>
      <c r="P197" s="23">
        <v>12967.548000000001</v>
      </c>
      <c r="Q197" s="23">
        <v>14256.547</v>
      </c>
      <c r="R197" s="23">
        <v>15327.262000000001</v>
      </c>
      <c r="S197" s="23">
        <v>16135.072</v>
      </c>
      <c r="T197" s="23">
        <v>16469.501</v>
      </c>
      <c r="U197" s="23">
        <v>16530.641</v>
      </c>
      <c r="V197" s="23">
        <v>16518.518</v>
      </c>
      <c r="W197" s="23">
        <v>16303.409</v>
      </c>
      <c r="X197" s="23">
        <v>15945.324000000001</v>
      </c>
      <c r="Y197" s="23">
        <v>15538.775</v>
      </c>
    </row>
    <row r="198" spans="2:25" x14ac:dyDescent="0.4">
      <c r="B198" s="29" t="s">
        <v>225</v>
      </c>
      <c r="C198" s="19">
        <v>181</v>
      </c>
      <c r="D198" s="19" t="s">
        <v>17</v>
      </c>
      <c r="E198" s="21" t="s">
        <v>19</v>
      </c>
      <c r="F198" s="21">
        <v>218</v>
      </c>
      <c r="G198" s="22" t="s">
        <v>71</v>
      </c>
      <c r="H198" s="21">
        <v>931</v>
      </c>
      <c r="I198" s="23">
        <v>1339.3050000000001</v>
      </c>
      <c r="J198" s="23">
        <v>1648.0319999999999</v>
      </c>
      <c r="K198" s="23">
        <v>2001.472</v>
      </c>
      <c r="L198" s="23">
        <v>2405.39</v>
      </c>
      <c r="M198" s="23">
        <v>2841.703</v>
      </c>
      <c r="N198" s="23">
        <v>3293.0390000000002</v>
      </c>
      <c r="O198" s="23">
        <v>3774.962</v>
      </c>
      <c r="P198" s="23">
        <v>4286.3469999999998</v>
      </c>
      <c r="Q198" s="23">
        <v>4800.6189999999997</v>
      </c>
      <c r="R198" s="23">
        <v>5310.768</v>
      </c>
      <c r="S198" s="23">
        <v>5742.2629999999999</v>
      </c>
      <c r="T198" s="23">
        <v>6103.0640000000003</v>
      </c>
      <c r="U198" s="23">
        <v>6444.0360000000001</v>
      </c>
      <c r="V198" s="23">
        <v>6774.7579999999998</v>
      </c>
      <c r="W198" s="23">
        <v>7053.3950000000004</v>
      </c>
      <c r="X198" s="23">
        <v>7269.0540000000001</v>
      </c>
      <c r="Y198" s="23">
        <v>7435.9449999999997</v>
      </c>
    </row>
    <row r="199" spans="2:25" x14ac:dyDescent="0.4">
      <c r="B199" s="29" t="s">
        <v>226</v>
      </c>
      <c r="C199" s="19">
        <v>182</v>
      </c>
      <c r="D199" s="19" t="s">
        <v>17</v>
      </c>
      <c r="E199" s="21" t="s">
        <v>19</v>
      </c>
      <c r="F199" s="21">
        <v>254</v>
      </c>
      <c r="G199" s="22" t="s">
        <v>71</v>
      </c>
      <c r="H199" s="21">
        <v>931</v>
      </c>
      <c r="I199" s="23">
        <v>16.626000000000001</v>
      </c>
      <c r="J199" s="23">
        <v>23.236000000000001</v>
      </c>
      <c r="K199" s="23">
        <v>30.54</v>
      </c>
      <c r="L199" s="23">
        <v>39.613</v>
      </c>
      <c r="M199" s="23">
        <v>49.755000000000003</v>
      </c>
      <c r="N199" s="23">
        <v>60.375999999999998</v>
      </c>
      <c r="O199" s="23">
        <v>70.305999999999997</v>
      </c>
      <c r="P199" s="23">
        <v>77.668000000000006</v>
      </c>
      <c r="Q199" s="23">
        <v>86.326999999999998</v>
      </c>
      <c r="R199" s="23">
        <v>98.724999999999994</v>
      </c>
      <c r="S199" s="23">
        <v>113.535</v>
      </c>
      <c r="T199" s="23">
        <v>127.58799999999999</v>
      </c>
      <c r="U199" s="23">
        <v>141.69800000000001</v>
      </c>
      <c r="V199" s="23">
        <v>159.06100000000001</v>
      </c>
      <c r="W199" s="23">
        <v>176.06700000000001</v>
      </c>
      <c r="X199" s="23">
        <v>192.84200000000001</v>
      </c>
      <c r="Y199" s="23">
        <v>209.61099999999999</v>
      </c>
    </row>
    <row r="200" spans="2:25" x14ac:dyDescent="0.4">
      <c r="B200" s="29" t="s">
        <v>227</v>
      </c>
      <c r="C200" s="19">
        <v>183</v>
      </c>
      <c r="D200" s="19" t="s">
        <v>17</v>
      </c>
      <c r="E200" s="21" t="s">
        <v>19</v>
      </c>
      <c r="F200" s="21">
        <v>328</v>
      </c>
      <c r="G200" s="22" t="s">
        <v>71</v>
      </c>
      <c r="H200" s="21">
        <v>931</v>
      </c>
      <c r="I200" s="23">
        <v>55.058</v>
      </c>
      <c r="J200" s="23">
        <v>69.814999999999998</v>
      </c>
      <c r="K200" s="23">
        <v>84.685000000000002</v>
      </c>
      <c r="L200" s="23">
        <v>99.064999999999998</v>
      </c>
      <c r="M200" s="23">
        <v>110.148</v>
      </c>
      <c r="N200" s="23">
        <v>116.794</v>
      </c>
      <c r="O200" s="23">
        <v>122.261</v>
      </c>
      <c r="P200" s="23">
        <v>120.27</v>
      </c>
      <c r="Q200" s="23">
        <v>132.78100000000001</v>
      </c>
      <c r="R200" s="23">
        <v>147.63200000000001</v>
      </c>
      <c r="S200" s="23">
        <v>156.12200000000001</v>
      </c>
      <c r="T200" s="23">
        <v>158.84899999999999</v>
      </c>
      <c r="U200" s="23">
        <v>163.18600000000001</v>
      </c>
      <c r="V200" s="23">
        <v>166.09299999999999</v>
      </c>
      <c r="W200" s="23">
        <v>166.91399999999999</v>
      </c>
      <c r="X200" s="23">
        <v>165.66200000000001</v>
      </c>
      <c r="Y200" s="23">
        <v>162.845</v>
      </c>
    </row>
    <row r="201" spans="2:25" x14ac:dyDescent="0.4">
      <c r="B201" s="29" t="s">
        <v>228</v>
      </c>
      <c r="C201" s="19">
        <v>184</v>
      </c>
      <c r="D201" s="19" t="s">
        <v>17</v>
      </c>
      <c r="E201" s="21" t="s">
        <v>19</v>
      </c>
      <c r="F201" s="21">
        <v>600</v>
      </c>
      <c r="G201" s="22" t="s">
        <v>71</v>
      </c>
      <c r="H201" s="21">
        <v>931</v>
      </c>
      <c r="I201" s="23">
        <v>485.79399999999998</v>
      </c>
      <c r="J201" s="23">
        <v>581.42100000000005</v>
      </c>
      <c r="K201" s="23">
        <v>677.64</v>
      </c>
      <c r="L201" s="23">
        <v>770.12</v>
      </c>
      <c r="M201" s="23">
        <v>854.10699999999997</v>
      </c>
      <c r="N201" s="23">
        <v>979.74800000000005</v>
      </c>
      <c r="O201" s="23">
        <v>1162.614</v>
      </c>
      <c r="P201" s="23">
        <v>1374.7270000000001</v>
      </c>
      <c r="Q201" s="23">
        <v>1585.287</v>
      </c>
      <c r="R201" s="23">
        <v>1778.8889999999999</v>
      </c>
      <c r="S201" s="23">
        <v>1911.1790000000001</v>
      </c>
      <c r="T201" s="23">
        <v>2020.2529999999999</v>
      </c>
      <c r="U201" s="23">
        <v>2105.9609999999998</v>
      </c>
      <c r="V201" s="23">
        <v>2190.0230000000001</v>
      </c>
      <c r="W201" s="23">
        <v>2267.1190000000001</v>
      </c>
      <c r="X201" s="23">
        <v>2329.1979999999999</v>
      </c>
      <c r="Y201" s="23">
        <v>2373.8409999999999</v>
      </c>
    </row>
    <row r="202" spans="2:25" x14ac:dyDescent="0.4">
      <c r="B202" s="29" t="s">
        <v>229</v>
      </c>
      <c r="C202" s="19">
        <v>185</v>
      </c>
      <c r="D202" s="19" t="s">
        <v>17</v>
      </c>
      <c r="E202" s="21" t="s">
        <v>19</v>
      </c>
      <c r="F202" s="21">
        <v>604</v>
      </c>
      <c r="G202" s="22" t="s">
        <v>71</v>
      </c>
      <c r="H202" s="21">
        <v>931</v>
      </c>
      <c r="I202" s="23">
        <v>2876.88</v>
      </c>
      <c r="J202" s="23">
        <v>3445.6350000000002</v>
      </c>
      <c r="K202" s="23">
        <v>4122.7690000000002</v>
      </c>
      <c r="L202" s="23">
        <v>4899.41</v>
      </c>
      <c r="M202" s="23">
        <v>5752.0150000000003</v>
      </c>
      <c r="N202" s="23">
        <v>6672.4350000000004</v>
      </c>
      <c r="O202" s="23">
        <v>7642.5780000000004</v>
      </c>
      <c r="P202" s="23">
        <v>8589.2659999999996</v>
      </c>
      <c r="Q202" s="23">
        <v>9443.0059999999994</v>
      </c>
      <c r="R202" s="23">
        <v>10001.911</v>
      </c>
      <c r="S202" s="23">
        <v>10274.209000000001</v>
      </c>
      <c r="T202" s="23">
        <v>10682.406999999999</v>
      </c>
      <c r="U202" s="23">
        <v>10946.828</v>
      </c>
      <c r="V202" s="23">
        <v>11383.039000000001</v>
      </c>
      <c r="W202" s="23">
        <v>11810.772999999999</v>
      </c>
      <c r="X202" s="23">
        <v>12136.014999999999</v>
      </c>
      <c r="Y202" s="23">
        <v>12351.397000000001</v>
      </c>
    </row>
    <row r="203" spans="2:25" x14ac:dyDescent="0.4">
      <c r="B203" s="29" t="s">
        <v>230</v>
      </c>
      <c r="C203" s="19">
        <v>186</v>
      </c>
      <c r="D203" s="19" t="s">
        <v>17</v>
      </c>
      <c r="E203" s="21" t="s">
        <v>19</v>
      </c>
      <c r="F203" s="21">
        <v>740</v>
      </c>
      <c r="G203" s="22" t="s">
        <v>71</v>
      </c>
      <c r="H203" s="21">
        <v>931</v>
      </c>
      <c r="I203" s="23">
        <v>41.860999999999997</v>
      </c>
      <c r="J203" s="23">
        <v>49.594000000000001</v>
      </c>
      <c r="K203" s="23">
        <v>63.069000000000003</v>
      </c>
      <c r="L203" s="23">
        <v>73.575000000000003</v>
      </c>
      <c r="M203" s="23">
        <v>84.623999999999995</v>
      </c>
      <c r="N203" s="23">
        <v>90.623000000000005</v>
      </c>
      <c r="O203" s="23">
        <v>97.766000000000005</v>
      </c>
      <c r="P203" s="23">
        <v>105.101</v>
      </c>
      <c r="Q203" s="23">
        <v>113.712</v>
      </c>
      <c r="R203" s="23">
        <v>121.785</v>
      </c>
      <c r="S203" s="23">
        <v>129.607</v>
      </c>
      <c r="T203" s="23">
        <v>136.85400000000001</v>
      </c>
      <c r="U203" s="23">
        <v>143.989</v>
      </c>
      <c r="V203" s="23">
        <v>149.874</v>
      </c>
      <c r="W203" s="23">
        <v>154.57599999999999</v>
      </c>
      <c r="X203" s="23">
        <v>158.15600000000001</v>
      </c>
      <c r="Y203" s="23">
        <v>160.69900000000001</v>
      </c>
    </row>
    <row r="204" spans="2:25" x14ac:dyDescent="0.4">
      <c r="B204" s="29" t="s">
        <v>231</v>
      </c>
      <c r="C204" s="19">
        <v>187</v>
      </c>
      <c r="D204" s="19" t="s">
        <v>17</v>
      </c>
      <c r="E204" s="21" t="s">
        <v>19</v>
      </c>
      <c r="F204" s="21">
        <v>858</v>
      </c>
      <c r="G204" s="22" t="s">
        <v>71</v>
      </c>
      <c r="H204" s="21">
        <v>931</v>
      </c>
      <c r="I204" s="23">
        <v>524.101</v>
      </c>
      <c r="J204" s="23">
        <v>567.18700000000001</v>
      </c>
      <c r="K204" s="23">
        <v>612.24699999999996</v>
      </c>
      <c r="L204" s="23">
        <v>649.173</v>
      </c>
      <c r="M204" s="23">
        <v>699.38900000000001</v>
      </c>
      <c r="N204" s="23">
        <v>753.56399999999996</v>
      </c>
      <c r="O204" s="23">
        <v>788.75900000000001</v>
      </c>
      <c r="P204" s="23">
        <v>832.73299999999995</v>
      </c>
      <c r="Q204" s="23">
        <v>884.92200000000003</v>
      </c>
      <c r="R204" s="23">
        <v>926.40200000000004</v>
      </c>
      <c r="S204" s="23">
        <v>954.42100000000005</v>
      </c>
      <c r="T204" s="23">
        <v>967.56500000000005</v>
      </c>
      <c r="U204" s="23">
        <v>981.06500000000005</v>
      </c>
      <c r="V204" s="23">
        <v>993.12</v>
      </c>
      <c r="W204" s="23">
        <v>999.35900000000004</v>
      </c>
      <c r="X204" s="23">
        <v>1001.8150000000001</v>
      </c>
      <c r="Y204" s="23">
        <v>1000.869</v>
      </c>
    </row>
    <row r="205" spans="2:25" x14ac:dyDescent="0.4">
      <c r="B205" s="29" t="s">
        <v>232</v>
      </c>
      <c r="C205" s="19">
        <v>188</v>
      </c>
      <c r="D205" s="19" t="s">
        <v>17</v>
      </c>
      <c r="E205" s="21" t="s">
        <v>19</v>
      </c>
      <c r="F205" s="21">
        <v>862</v>
      </c>
      <c r="G205" s="22" t="s">
        <v>71</v>
      </c>
      <c r="H205" s="21">
        <v>931</v>
      </c>
      <c r="I205" s="23">
        <v>2267.1179999999999</v>
      </c>
      <c r="J205" s="23">
        <v>2807.51</v>
      </c>
      <c r="K205" s="23">
        <v>3404.7150000000001</v>
      </c>
      <c r="L205" s="23">
        <v>3988.2130000000002</v>
      </c>
      <c r="M205" s="23">
        <v>4522.0119999999997</v>
      </c>
      <c r="N205" s="23">
        <v>5096.4750000000004</v>
      </c>
      <c r="O205" s="23">
        <v>5677.125</v>
      </c>
      <c r="P205" s="23">
        <v>6295.5649999999996</v>
      </c>
      <c r="Q205" s="23">
        <v>6827.3310000000001</v>
      </c>
      <c r="R205" s="23">
        <v>7303.268</v>
      </c>
      <c r="S205" s="23">
        <v>7849.1009999999997</v>
      </c>
      <c r="T205" s="23">
        <v>8380.3639999999996</v>
      </c>
      <c r="U205" s="23">
        <v>8853.6820000000007</v>
      </c>
      <c r="V205" s="23">
        <v>8935.7559999999994</v>
      </c>
      <c r="W205" s="23">
        <v>9058.6689999999999</v>
      </c>
      <c r="X205" s="23">
        <v>9281.6820000000007</v>
      </c>
      <c r="Y205" s="23">
        <v>9467.0280000000002</v>
      </c>
    </row>
    <row r="206" spans="2:25" x14ac:dyDescent="0.4">
      <c r="B206" s="27" t="s">
        <v>233</v>
      </c>
      <c r="C206" s="19">
        <v>189</v>
      </c>
      <c r="D206" s="19" t="s">
        <v>17</v>
      </c>
      <c r="E206" s="21" t="s">
        <v>19</v>
      </c>
      <c r="F206" s="21">
        <v>927</v>
      </c>
      <c r="G206" s="22" t="s">
        <v>67</v>
      </c>
      <c r="H206" s="21">
        <v>1828</v>
      </c>
      <c r="I206" s="23">
        <v>4923.625</v>
      </c>
      <c r="J206" s="23">
        <v>5705.2139999999999</v>
      </c>
      <c r="K206" s="23">
        <v>6507.4989999999998</v>
      </c>
      <c r="L206" s="23">
        <v>7167.88</v>
      </c>
      <c r="M206" s="23">
        <v>7795.1670000000004</v>
      </c>
      <c r="N206" s="23">
        <v>8227.4979999999996</v>
      </c>
      <c r="O206" s="23">
        <v>8811.2630000000008</v>
      </c>
      <c r="P206" s="23">
        <v>9433.15</v>
      </c>
      <c r="Q206" s="23">
        <v>10005.307000000001</v>
      </c>
      <c r="R206" s="23">
        <v>10426.218999999999</v>
      </c>
      <c r="S206" s="23">
        <v>10805.955</v>
      </c>
      <c r="T206" s="23">
        <v>11316.532999999999</v>
      </c>
      <c r="U206" s="23">
        <v>11850.276</v>
      </c>
      <c r="V206" s="23">
        <v>12415.901</v>
      </c>
      <c r="W206" s="23">
        <v>12957.815000000001</v>
      </c>
      <c r="X206" s="23">
        <v>13484.897999999999</v>
      </c>
      <c r="Y206" s="23">
        <v>13989.228999999999</v>
      </c>
    </row>
    <row r="207" spans="2:25" x14ac:dyDescent="0.4">
      <c r="B207" s="26" t="s">
        <v>234</v>
      </c>
      <c r="C207" s="19">
        <v>190</v>
      </c>
      <c r="D207" s="19" t="s">
        <v>17</v>
      </c>
      <c r="E207" s="21">
        <v>11</v>
      </c>
      <c r="F207" s="21">
        <v>36</v>
      </c>
      <c r="G207" s="22" t="s">
        <v>71</v>
      </c>
      <c r="H207" s="21">
        <v>927</v>
      </c>
      <c r="I207" s="23">
        <v>4134.308</v>
      </c>
      <c r="J207" s="23">
        <v>4784.5240000000003</v>
      </c>
      <c r="K207" s="23">
        <v>5445.1319999999996</v>
      </c>
      <c r="L207" s="23">
        <v>5993.4480000000003</v>
      </c>
      <c r="M207" s="23">
        <v>6532.1850000000004</v>
      </c>
      <c r="N207" s="23">
        <v>6928.732</v>
      </c>
      <c r="O207" s="23">
        <v>7473.64</v>
      </c>
      <c r="P207" s="23">
        <v>8034.72</v>
      </c>
      <c r="Q207" s="23">
        <v>8524.7459999999992</v>
      </c>
      <c r="R207" s="23">
        <v>8878.5560000000005</v>
      </c>
      <c r="S207" s="23">
        <v>9205.1350000000002</v>
      </c>
      <c r="T207" s="23">
        <v>9642.4470000000001</v>
      </c>
      <c r="U207" s="23">
        <v>10115.531999999999</v>
      </c>
      <c r="V207" s="23">
        <v>10641.538</v>
      </c>
      <c r="W207" s="23">
        <v>11149.288</v>
      </c>
      <c r="X207" s="23">
        <v>11642.682000000001</v>
      </c>
      <c r="Y207" s="23">
        <v>12113.942999999999</v>
      </c>
    </row>
    <row r="208" spans="2:25" x14ac:dyDescent="0.4">
      <c r="B208" s="26" t="s">
        <v>235</v>
      </c>
      <c r="C208" s="19">
        <v>191</v>
      </c>
      <c r="D208" s="19" t="s">
        <v>17</v>
      </c>
      <c r="E208" s="21" t="s">
        <v>19</v>
      </c>
      <c r="F208" s="21">
        <v>554</v>
      </c>
      <c r="G208" s="22" t="s">
        <v>71</v>
      </c>
      <c r="H208" s="21">
        <v>927</v>
      </c>
      <c r="I208" s="23">
        <v>789.31700000000001</v>
      </c>
      <c r="J208" s="23">
        <v>920.69</v>
      </c>
      <c r="K208" s="23">
        <v>1062.367</v>
      </c>
      <c r="L208" s="23">
        <v>1174.432</v>
      </c>
      <c r="M208" s="23">
        <v>1262.982</v>
      </c>
      <c r="N208" s="23">
        <v>1298.7660000000001</v>
      </c>
      <c r="O208" s="23">
        <v>1337.623</v>
      </c>
      <c r="P208" s="23">
        <v>1398.43</v>
      </c>
      <c r="Q208" s="23">
        <v>1480.5609999999999</v>
      </c>
      <c r="R208" s="23">
        <v>1547.663</v>
      </c>
      <c r="S208" s="23">
        <v>1600.82</v>
      </c>
      <c r="T208" s="23">
        <v>1674.086</v>
      </c>
      <c r="U208" s="23">
        <v>1734.7439999999999</v>
      </c>
      <c r="V208" s="23">
        <v>1774.3630000000001</v>
      </c>
      <c r="W208" s="23">
        <v>1808.527</v>
      </c>
      <c r="X208" s="23">
        <v>1842.2159999999999</v>
      </c>
      <c r="Y208" s="23">
        <v>1875.2860000000001</v>
      </c>
    </row>
    <row r="209" spans="2:25" x14ac:dyDescent="0.4">
      <c r="B209" s="27" t="s">
        <v>236</v>
      </c>
      <c r="C209" s="19">
        <v>192</v>
      </c>
      <c r="D209" s="19" t="s">
        <v>17</v>
      </c>
      <c r="E209" s="21" t="s">
        <v>19</v>
      </c>
      <c r="F209" s="21">
        <v>1835</v>
      </c>
      <c r="G209" s="22" t="s">
        <v>67</v>
      </c>
      <c r="H209" s="21">
        <v>1828</v>
      </c>
      <c r="I209" s="23">
        <v>524.01700000000005</v>
      </c>
      <c r="J209" s="23">
        <v>640.25400000000002</v>
      </c>
      <c r="K209" s="23">
        <v>778.75800000000004</v>
      </c>
      <c r="L209" s="23">
        <v>928.79499999999996</v>
      </c>
      <c r="M209" s="23">
        <v>1094.44</v>
      </c>
      <c r="N209" s="23">
        <v>1271.9269999999999</v>
      </c>
      <c r="O209" s="23">
        <v>1459.904</v>
      </c>
      <c r="P209" s="23">
        <v>1639.2190000000001</v>
      </c>
      <c r="Q209" s="23">
        <v>1835.309</v>
      </c>
      <c r="R209" s="23">
        <v>2081.6379999999999</v>
      </c>
      <c r="S209" s="23">
        <v>2344.4470000000001</v>
      </c>
      <c r="T209" s="23">
        <v>2627.9569999999999</v>
      </c>
      <c r="U209" s="23">
        <v>2904.4540000000002</v>
      </c>
      <c r="V209" s="23">
        <v>3181.66</v>
      </c>
      <c r="W209" s="23">
        <v>3454.9940000000001</v>
      </c>
      <c r="X209" s="23">
        <v>3732.2629999999999</v>
      </c>
      <c r="Y209" s="23">
        <v>4014.2660000000001</v>
      </c>
    </row>
    <row r="210" spans="2:25" x14ac:dyDescent="0.4">
      <c r="B210" s="28" t="s">
        <v>237</v>
      </c>
      <c r="C210" s="19">
        <v>193</v>
      </c>
      <c r="D210" s="19" t="s">
        <v>17</v>
      </c>
      <c r="E210" s="21" t="s">
        <v>19</v>
      </c>
      <c r="F210" s="21">
        <v>928</v>
      </c>
      <c r="G210" s="22" t="s">
        <v>69</v>
      </c>
      <c r="H210" s="21">
        <v>1835</v>
      </c>
      <c r="I210" s="23">
        <v>435.68099999999998</v>
      </c>
      <c r="J210" s="23">
        <v>530.47699999999998</v>
      </c>
      <c r="K210" s="23">
        <v>643.06100000000004</v>
      </c>
      <c r="L210" s="23">
        <v>767.36</v>
      </c>
      <c r="M210" s="23">
        <v>911.78300000000002</v>
      </c>
      <c r="N210" s="23">
        <v>1075.6679999999999</v>
      </c>
      <c r="O210" s="23">
        <v>1250.751</v>
      </c>
      <c r="P210" s="23">
        <v>1414.6469999999999</v>
      </c>
      <c r="Q210" s="23">
        <v>1594.5409999999999</v>
      </c>
      <c r="R210" s="23">
        <v>1820.5070000000001</v>
      </c>
      <c r="S210" s="23">
        <v>2064.047</v>
      </c>
      <c r="T210" s="23">
        <v>2324.2710000000002</v>
      </c>
      <c r="U210" s="23">
        <v>2583.2069999999999</v>
      </c>
      <c r="V210" s="23">
        <v>2843.5320000000002</v>
      </c>
      <c r="W210" s="23">
        <v>3106.0949999999998</v>
      </c>
      <c r="X210" s="23">
        <v>3374.1509999999998</v>
      </c>
      <c r="Y210" s="23">
        <v>3648.489</v>
      </c>
    </row>
    <row r="211" spans="2:25" x14ac:dyDescent="0.4">
      <c r="B211" s="29" t="s">
        <v>238</v>
      </c>
      <c r="C211" s="19">
        <v>194</v>
      </c>
      <c r="D211" s="19" t="s">
        <v>17</v>
      </c>
      <c r="E211" s="21" t="s">
        <v>19</v>
      </c>
      <c r="F211" s="21">
        <v>242</v>
      </c>
      <c r="G211" s="22" t="s">
        <v>71</v>
      </c>
      <c r="H211" s="21">
        <v>928</v>
      </c>
      <c r="I211" s="23">
        <v>52.15</v>
      </c>
      <c r="J211" s="23">
        <v>64.414000000000001</v>
      </c>
      <c r="K211" s="23">
        <v>78.561999999999998</v>
      </c>
      <c r="L211" s="23">
        <v>89.323999999999998</v>
      </c>
      <c r="M211" s="23">
        <v>96.644000000000005</v>
      </c>
      <c r="N211" s="23">
        <v>105.739</v>
      </c>
      <c r="O211" s="23">
        <v>119.52</v>
      </c>
      <c r="P211" s="23">
        <v>128.71199999999999</v>
      </c>
      <c r="Q211" s="23">
        <v>137.04400000000001</v>
      </c>
      <c r="R211" s="23">
        <v>143.399</v>
      </c>
      <c r="S211" s="23">
        <v>149.63900000000001</v>
      </c>
      <c r="T211" s="23">
        <v>161.03200000000001</v>
      </c>
      <c r="U211" s="23">
        <v>175.845</v>
      </c>
      <c r="V211" s="23">
        <v>190.464</v>
      </c>
      <c r="W211" s="23">
        <v>202.03700000000001</v>
      </c>
      <c r="X211" s="23">
        <v>210.71100000000001</v>
      </c>
      <c r="Y211" s="23">
        <v>218.22399999999999</v>
      </c>
    </row>
    <row r="212" spans="2:25" x14ac:dyDescent="0.4">
      <c r="B212" s="29" t="s">
        <v>239</v>
      </c>
      <c r="C212" s="19">
        <v>195</v>
      </c>
      <c r="D212" s="19" t="s">
        <v>17</v>
      </c>
      <c r="E212" s="21" t="s">
        <v>19</v>
      </c>
      <c r="F212" s="21">
        <v>540</v>
      </c>
      <c r="G212" s="22" t="s">
        <v>71</v>
      </c>
      <c r="H212" s="21">
        <v>928</v>
      </c>
      <c r="I212" s="23">
        <v>27.684999999999999</v>
      </c>
      <c r="J212" s="23">
        <v>33.625</v>
      </c>
      <c r="K212" s="23">
        <v>41.6</v>
      </c>
      <c r="L212" s="23">
        <v>49.447000000000003</v>
      </c>
      <c r="M212" s="23">
        <v>58.475999999999999</v>
      </c>
      <c r="N212" s="23">
        <v>64.912999999999997</v>
      </c>
      <c r="O212" s="23">
        <v>70.989999999999995</v>
      </c>
      <c r="P212" s="23">
        <v>76.125</v>
      </c>
      <c r="Q212" s="23">
        <v>79.641999999999996</v>
      </c>
      <c r="R212" s="23">
        <v>86.084999999999994</v>
      </c>
      <c r="S212" s="23">
        <v>90.561999999999998</v>
      </c>
      <c r="T212" s="23">
        <v>95.212000000000003</v>
      </c>
      <c r="U212" s="23">
        <v>99.182000000000002</v>
      </c>
      <c r="V212" s="23">
        <v>101.069</v>
      </c>
      <c r="W212" s="23">
        <v>102.437</v>
      </c>
      <c r="X212" s="23">
        <v>103.649</v>
      </c>
      <c r="Y212" s="23">
        <v>104.92400000000001</v>
      </c>
    </row>
    <row r="213" spans="2:25" x14ac:dyDescent="0.4">
      <c r="B213" s="29" t="s">
        <v>240</v>
      </c>
      <c r="C213" s="19">
        <v>196</v>
      </c>
      <c r="D213" s="19" t="s">
        <v>17</v>
      </c>
      <c r="E213" s="21" t="s">
        <v>19</v>
      </c>
      <c r="F213" s="21">
        <v>598</v>
      </c>
      <c r="G213" s="22" t="s">
        <v>71</v>
      </c>
      <c r="H213" s="21">
        <v>928</v>
      </c>
      <c r="I213" s="23">
        <v>319.55200000000002</v>
      </c>
      <c r="J213" s="23">
        <v>388.52100000000002</v>
      </c>
      <c r="K213" s="23">
        <v>468.459</v>
      </c>
      <c r="L213" s="23">
        <v>560.61800000000005</v>
      </c>
      <c r="M213" s="23">
        <v>670.41800000000001</v>
      </c>
      <c r="N213" s="23">
        <v>797.91300000000001</v>
      </c>
      <c r="O213" s="23">
        <v>933.77300000000002</v>
      </c>
      <c r="P213" s="23">
        <v>1062.5719999999999</v>
      </c>
      <c r="Q213" s="23">
        <v>1207.3019999999999</v>
      </c>
      <c r="R213" s="23">
        <v>1394.104</v>
      </c>
      <c r="S213" s="23">
        <v>1596.0319999999999</v>
      </c>
      <c r="T213" s="23">
        <v>1801.6369999999999</v>
      </c>
      <c r="U213" s="23">
        <v>1995.576</v>
      </c>
      <c r="V213" s="23">
        <v>2188.7289999999998</v>
      </c>
      <c r="W213" s="23">
        <v>2389.1019999999999</v>
      </c>
      <c r="X213" s="23">
        <v>2597.567</v>
      </c>
      <c r="Y213" s="23">
        <v>2810.4389999999999</v>
      </c>
    </row>
    <row r="214" spans="2:25" x14ac:dyDescent="0.4">
      <c r="B214" s="29" t="s">
        <v>241</v>
      </c>
      <c r="C214" s="19">
        <v>197</v>
      </c>
      <c r="D214" s="19" t="s">
        <v>17</v>
      </c>
      <c r="E214" s="21" t="s">
        <v>19</v>
      </c>
      <c r="F214" s="21">
        <v>90</v>
      </c>
      <c r="G214" s="22" t="s">
        <v>71</v>
      </c>
      <c r="H214" s="21">
        <v>928</v>
      </c>
      <c r="I214" s="23">
        <v>25.213000000000001</v>
      </c>
      <c r="J214" s="23">
        <v>30.795000000000002</v>
      </c>
      <c r="K214" s="23">
        <v>38.164999999999999</v>
      </c>
      <c r="L214" s="23">
        <v>47.43</v>
      </c>
      <c r="M214" s="23">
        <v>61.421999999999997</v>
      </c>
      <c r="N214" s="23">
        <v>76.804000000000002</v>
      </c>
      <c r="O214" s="23">
        <v>90.531000000000006</v>
      </c>
      <c r="P214" s="23">
        <v>102.98399999999999</v>
      </c>
      <c r="Q214" s="23">
        <v>118.099</v>
      </c>
      <c r="R214" s="23">
        <v>137.233</v>
      </c>
      <c r="S214" s="23">
        <v>159.44800000000001</v>
      </c>
      <c r="T214" s="23">
        <v>185.12700000000001</v>
      </c>
      <c r="U214" s="23">
        <v>219.08600000000001</v>
      </c>
      <c r="V214" s="23">
        <v>256.84100000000001</v>
      </c>
      <c r="W214" s="23">
        <v>293.41300000000001</v>
      </c>
      <c r="X214" s="23">
        <v>330.33</v>
      </c>
      <c r="Y214" s="23">
        <v>369.54</v>
      </c>
    </row>
    <row r="215" spans="2:25" x14ac:dyDescent="0.4">
      <c r="B215" s="29" t="s">
        <v>242</v>
      </c>
      <c r="C215" s="19">
        <v>198</v>
      </c>
      <c r="D215" s="19" t="s">
        <v>17</v>
      </c>
      <c r="E215" s="21" t="s">
        <v>19</v>
      </c>
      <c r="F215" s="21">
        <v>548</v>
      </c>
      <c r="G215" s="22" t="s">
        <v>71</v>
      </c>
      <c r="H215" s="21">
        <v>928</v>
      </c>
      <c r="I215" s="23">
        <v>11.081</v>
      </c>
      <c r="J215" s="23">
        <v>13.122</v>
      </c>
      <c r="K215" s="23">
        <v>16.274999999999999</v>
      </c>
      <c r="L215" s="23">
        <v>20.541</v>
      </c>
      <c r="M215" s="23">
        <v>24.823</v>
      </c>
      <c r="N215" s="23">
        <v>30.298999999999999</v>
      </c>
      <c r="O215" s="23">
        <v>35.936999999999998</v>
      </c>
      <c r="P215" s="23">
        <v>44.253999999999998</v>
      </c>
      <c r="Q215" s="23">
        <v>52.454000000000001</v>
      </c>
      <c r="R215" s="23">
        <v>59.686</v>
      </c>
      <c r="S215" s="23">
        <v>68.366</v>
      </c>
      <c r="T215" s="23">
        <v>81.263000000000005</v>
      </c>
      <c r="U215" s="23">
        <v>93.518000000000001</v>
      </c>
      <c r="V215" s="23">
        <v>106.429</v>
      </c>
      <c r="W215" s="23">
        <v>119.10599999999999</v>
      </c>
      <c r="X215" s="23">
        <v>131.89400000000001</v>
      </c>
      <c r="Y215" s="23">
        <v>145.36199999999999</v>
      </c>
    </row>
    <row r="216" spans="2:25" x14ac:dyDescent="0.4">
      <c r="B216" s="28" t="s">
        <v>243</v>
      </c>
      <c r="C216" s="19">
        <v>199</v>
      </c>
      <c r="D216" s="19" t="s">
        <v>17</v>
      </c>
      <c r="E216" s="21" t="s">
        <v>19</v>
      </c>
      <c r="F216" s="21">
        <v>954</v>
      </c>
      <c r="G216" s="22" t="s">
        <v>69</v>
      </c>
      <c r="H216" s="21">
        <v>1835</v>
      </c>
      <c r="I216" s="23">
        <v>38.084000000000003</v>
      </c>
      <c r="J216" s="23">
        <v>48.783999999999999</v>
      </c>
      <c r="K216" s="23">
        <v>60.680999999999997</v>
      </c>
      <c r="L216" s="23">
        <v>71.486999999999995</v>
      </c>
      <c r="M216" s="23">
        <v>79.132000000000005</v>
      </c>
      <c r="N216" s="23">
        <v>83.965999999999994</v>
      </c>
      <c r="O216" s="23">
        <v>88.564999999999998</v>
      </c>
      <c r="P216" s="23">
        <v>95.872</v>
      </c>
      <c r="Q216" s="23">
        <v>104.922</v>
      </c>
      <c r="R216" s="23">
        <v>115.85899999999999</v>
      </c>
      <c r="S216" s="23">
        <v>124.89</v>
      </c>
      <c r="T216" s="23">
        <v>135.67400000000001</v>
      </c>
      <c r="U216" s="23">
        <v>143.934</v>
      </c>
      <c r="V216" s="23">
        <v>150.596</v>
      </c>
      <c r="W216" s="23">
        <v>156.476</v>
      </c>
      <c r="X216" s="23">
        <v>161.46299999999999</v>
      </c>
      <c r="Y216" s="23">
        <v>165.239</v>
      </c>
    </row>
    <row r="217" spans="2:25" x14ac:dyDescent="0.4">
      <c r="B217" s="29" t="s">
        <v>244</v>
      </c>
      <c r="C217" s="19">
        <v>200</v>
      </c>
      <c r="D217" s="19" t="s">
        <v>17</v>
      </c>
      <c r="E217" s="21" t="s">
        <v>19</v>
      </c>
      <c r="F217" s="21">
        <v>316</v>
      </c>
      <c r="G217" s="22" t="s">
        <v>71</v>
      </c>
      <c r="H217" s="21">
        <v>954</v>
      </c>
      <c r="I217" s="23">
        <v>17.785</v>
      </c>
      <c r="J217" s="23">
        <v>21.654</v>
      </c>
      <c r="K217" s="23">
        <v>26.523</v>
      </c>
      <c r="L217" s="23">
        <v>30.693000000000001</v>
      </c>
      <c r="M217" s="23">
        <v>33.917000000000002</v>
      </c>
      <c r="N217" s="23">
        <v>35.630000000000003</v>
      </c>
      <c r="O217" s="23">
        <v>36.987000000000002</v>
      </c>
      <c r="P217" s="23">
        <v>39.238999999999997</v>
      </c>
      <c r="Q217" s="23">
        <v>42.451000000000001</v>
      </c>
      <c r="R217" s="23">
        <v>45.898000000000003</v>
      </c>
      <c r="S217" s="23">
        <v>49.021000000000001</v>
      </c>
      <c r="T217" s="23">
        <v>51.1</v>
      </c>
      <c r="U217" s="23">
        <v>52.715000000000003</v>
      </c>
      <c r="V217" s="23">
        <v>53.780999999999999</v>
      </c>
      <c r="W217" s="23">
        <v>54.627000000000002</v>
      </c>
      <c r="X217" s="23">
        <v>55.186999999999998</v>
      </c>
      <c r="Y217" s="23">
        <v>55.417999999999999</v>
      </c>
    </row>
    <row r="218" spans="2:25" x14ac:dyDescent="0.4">
      <c r="B218" s="29" t="s">
        <v>245</v>
      </c>
      <c r="C218" s="19">
        <v>201</v>
      </c>
      <c r="D218" s="19" t="s">
        <v>17</v>
      </c>
      <c r="E218" s="21" t="s">
        <v>19</v>
      </c>
      <c r="F218" s="21">
        <v>296</v>
      </c>
      <c r="G218" s="22" t="s">
        <v>71</v>
      </c>
      <c r="H218" s="21">
        <v>954</v>
      </c>
      <c r="I218" s="23">
        <v>5.0339999999999998</v>
      </c>
      <c r="J218" s="23">
        <v>6.4729999999999999</v>
      </c>
      <c r="K218" s="23">
        <v>8.5890000000000004</v>
      </c>
      <c r="L218" s="23">
        <v>10.73</v>
      </c>
      <c r="M218" s="23">
        <v>11.801</v>
      </c>
      <c r="N218" s="23">
        <v>13.371</v>
      </c>
      <c r="O218" s="23">
        <v>15.404999999999999</v>
      </c>
      <c r="P218" s="23">
        <v>18.038</v>
      </c>
      <c r="Q218" s="23">
        <v>20.440999999999999</v>
      </c>
      <c r="R218" s="23">
        <v>23.085999999999999</v>
      </c>
      <c r="S218" s="23">
        <v>24.372</v>
      </c>
      <c r="T218" s="23">
        <v>27.689</v>
      </c>
      <c r="U218" s="23">
        <v>31.193999999999999</v>
      </c>
      <c r="V218" s="23">
        <v>34.898000000000003</v>
      </c>
      <c r="W218" s="23">
        <v>38.326999999999998</v>
      </c>
      <c r="X218" s="23">
        <v>41.215000000000003</v>
      </c>
      <c r="Y218" s="23">
        <v>43.7</v>
      </c>
    </row>
    <row r="219" spans="2:25" x14ac:dyDescent="0.4">
      <c r="B219" s="29" t="s">
        <v>246</v>
      </c>
      <c r="C219" s="19">
        <v>202</v>
      </c>
      <c r="D219" s="19" t="s">
        <v>17</v>
      </c>
      <c r="E219" s="21" t="s">
        <v>19</v>
      </c>
      <c r="F219" s="21">
        <v>583</v>
      </c>
      <c r="G219" s="22" t="s">
        <v>71</v>
      </c>
      <c r="H219" s="21">
        <v>954</v>
      </c>
      <c r="I219" s="23">
        <v>5.05</v>
      </c>
      <c r="J219" s="23">
        <v>6.6120000000000001</v>
      </c>
      <c r="K219" s="23">
        <v>7.9349999999999996</v>
      </c>
      <c r="L219" s="23">
        <v>8.9149999999999991</v>
      </c>
      <c r="M219" s="23">
        <v>9.6180000000000003</v>
      </c>
      <c r="N219" s="23">
        <v>10.295999999999999</v>
      </c>
      <c r="O219" s="23">
        <v>11.246</v>
      </c>
      <c r="P219" s="23">
        <v>12.805999999999999</v>
      </c>
      <c r="Q219" s="23">
        <v>15.503</v>
      </c>
      <c r="R219" s="23">
        <v>17.901</v>
      </c>
      <c r="S219" s="23">
        <v>19.102</v>
      </c>
      <c r="T219" s="23">
        <v>19.916</v>
      </c>
      <c r="U219" s="23">
        <v>20.417999999999999</v>
      </c>
      <c r="V219" s="23">
        <v>21.166</v>
      </c>
      <c r="W219" s="23">
        <v>22.29</v>
      </c>
      <c r="X219" s="23">
        <v>23.460999999999999</v>
      </c>
      <c r="Y219" s="23">
        <v>24.175999999999998</v>
      </c>
    </row>
    <row r="220" spans="2:25" x14ac:dyDescent="0.4">
      <c r="B220" s="28" t="s">
        <v>247</v>
      </c>
      <c r="C220" s="19">
        <v>203</v>
      </c>
      <c r="D220" s="19" t="s">
        <v>17</v>
      </c>
      <c r="E220" s="21">
        <v>12</v>
      </c>
      <c r="F220" s="21">
        <v>957</v>
      </c>
      <c r="G220" s="22" t="s">
        <v>69</v>
      </c>
      <c r="H220" s="21">
        <v>1835</v>
      </c>
      <c r="I220" s="23">
        <v>50.252000000000002</v>
      </c>
      <c r="J220" s="23">
        <v>60.993000000000002</v>
      </c>
      <c r="K220" s="23">
        <v>75.016000000000005</v>
      </c>
      <c r="L220" s="23">
        <v>89.947999999999993</v>
      </c>
      <c r="M220" s="23">
        <v>103.52500000000001</v>
      </c>
      <c r="N220" s="23">
        <v>112.29300000000001</v>
      </c>
      <c r="O220" s="23">
        <v>120.58799999999999</v>
      </c>
      <c r="P220" s="23">
        <v>128.69999999999999</v>
      </c>
      <c r="Q220" s="23">
        <v>135.846</v>
      </c>
      <c r="R220" s="23">
        <v>145.27199999999999</v>
      </c>
      <c r="S220" s="23">
        <v>155.51</v>
      </c>
      <c r="T220" s="23">
        <v>168.012</v>
      </c>
      <c r="U220" s="23">
        <v>177.31299999999999</v>
      </c>
      <c r="V220" s="23">
        <v>187.53200000000001</v>
      </c>
      <c r="W220" s="23">
        <v>192.423</v>
      </c>
      <c r="X220" s="23">
        <v>196.649</v>
      </c>
      <c r="Y220" s="23">
        <v>200.53800000000001</v>
      </c>
    </row>
    <row r="221" spans="2:25" x14ac:dyDescent="0.4">
      <c r="B221" s="29" t="s">
        <v>248</v>
      </c>
      <c r="C221" s="19">
        <v>204</v>
      </c>
      <c r="D221" s="19" t="s">
        <v>17</v>
      </c>
      <c r="E221" s="21" t="s">
        <v>19</v>
      </c>
      <c r="F221" s="21">
        <v>258</v>
      </c>
      <c r="G221" s="22" t="s">
        <v>71</v>
      </c>
      <c r="H221" s="21">
        <v>957</v>
      </c>
      <c r="I221" s="23">
        <v>25.472000000000001</v>
      </c>
      <c r="J221" s="23">
        <v>31.63</v>
      </c>
      <c r="K221" s="23">
        <v>39.886000000000003</v>
      </c>
      <c r="L221" s="23">
        <v>48.533999999999999</v>
      </c>
      <c r="M221" s="23">
        <v>57.091000000000001</v>
      </c>
      <c r="N221" s="23">
        <v>62.485999999999997</v>
      </c>
      <c r="O221" s="23">
        <v>68.102000000000004</v>
      </c>
      <c r="P221" s="23">
        <v>74.203000000000003</v>
      </c>
      <c r="Q221" s="23">
        <v>75.837000000000003</v>
      </c>
      <c r="R221" s="23">
        <v>79.025999999999996</v>
      </c>
      <c r="S221" s="23">
        <v>81.602999999999994</v>
      </c>
      <c r="T221" s="23">
        <v>85.350999999999999</v>
      </c>
      <c r="U221" s="23">
        <v>86.111999999999995</v>
      </c>
      <c r="V221" s="23">
        <v>87.34</v>
      </c>
      <c r="W221" s="23">
        <v>87.731999999999999</v>
      </c>
      <c r="X221" s="23">
        <v>87.53</v>
      </c>
      <c r="Y221" s="23">
        <v>86.751999999999995</v>
      </c>
    </row>
    <row r="222" spans="2:25" x14ac:dyDescent="0.4">
      <c r="B222" s="29" t="s">
        <v>249</v>
      </c>
      <c r="C222" s="19">
        <v>205</v>
      </c>
      <c r="D222" s="19" t="s">
        <v>17</v>
      </c>
      <c r="E222" s="21" t="s">
        <v>19</v>
      </c>
      <c r="F222" s="21">
        <v>882</v>
      </c>
      <c r="G222" s="22" t="s">
        <v>71</v>
      </c>
      <c r="H222" s="21">
        <v>957</v>
      </c>
      <c r="I222" s="23">
        <v>10.087</v>
      </c>
      <c r="J222" s="23">
        <v>12.250999999999999</v>
      </c>
      <c r="K222" s="23">
        <v>15.069000000000001</v>
      </c>
      <c r="L222" s="23">
        <v>18.256</v>
      </c>
      <c r="M222" s="23">
        <v>21.039000000000001</v>
      </c>
      <c r="N222" s="23">
        <v>23.015000000000001</v>
      </c>
      <c r="O222" s="23">
        <v>24.427</v>
      </c>
      <c r="P222" s="23">
        <v>25.940999999999999</v>
      </c>
      <c r="Q222" s="23">
        <v>28.914999999999999</v>
      </c>
      <c r="R222" s="23">
        <v>31.991</v>
      </c>
      <c r="S222" s="23">
        <v>35.826999999999998</v>
      </c>
      <c r="T222" s="23">
        <v>41.415999999999997</v>
      </c>
      <c r="U222" s="23">
        <v>47.46</v>
      </c>
      <c r="V222" s="23">
        <v>55.021000000000001</v>
      </c>
      <c r="W222" s="23">
        <v>58.198999999999998</v>
      </c>
      <c r="X222" s="23">
        <v>61.152000000000001</v>
      </c>
      <c r="Y222" s="23">
        <v>64.269000000000005</v>
      </c>
    </row>
    <row r="223" spans="2:25" x14ac:dyDescent="0.4">
      <c r="B223" s="29" t="s">
        <v>250</v>
      </c>
      <c r="C223" s="19">
        <v>206</v>
      </c>
      <c r="D223" s="19" t="s">
        <v>17</v>
      </c>
      <c r="E223" s="21" t="s">
        <v>19</v>
      </c>
      <c r="F223" s="21">
        <v>776</v>
      </c>
      <c r="G223" s="22" t="s">
        <v>71</v>
      </c>
      <c r="H223" s="21">
        <v>957</v>
      </c>
      <c r="I223" s="23">
        <v>6.2590000000000003</v>
      </c>
      <c r="J223" s="23">
        <v>6.7649999999999997</v>
      </c>
      <c r="K223" s="23">
        <v>7.7249999999999996</v>
      </c>
      <c r="L223" s="23">
        <v>9.1280000000000001</v>
      </c>
      <c r="M223" s="23">
        <v>10.147</v>
      </c>
      <c r="N223" s="23">
        <v>11.004</v>
      </c>
      <c r="O223" s="23">
        <v>11.981</v>
      </c>
      <c r="P223" s="23">
        <v>12.465999999999999</v>
      </c>
      <c r="Q223" s="23">
        <v>13.411</v>
      </c>
      <c r="R223" s="23">
        <v>15.36</v>
      </c>
      <c r="S223" s="23">
        <v>17.797999999999998</v>
      </c>
      <c r="T223" s="23">
        <v>20.062000000000001</v>
      </c>
      <c r="U223" s="23">
        <v>22.170999999999999</v>
      </c>
      <c r="V223" s="23">
        <v>23.588999999999999</v>
      </c>
      <c r="W223" s="23">
        <v>24.683</v>
      </c>
      <c r="X223" s="23">
        <v>25.838000000000001</v>
      </c>
      <c r="Y223" s="23">
        <v>27.186</v>
      </c>
    </row>
    <row r="224" spans="2:25" x14ac:dyDescent="0.4">
      <c r="B224" s="27" t="s">
        <v>251</v>
      </c>
      <c r="C224" s="19">
        <v>207</v>
      </c>
      <c r="D224" s="19" t="s">
        <v>17</v>
      </c>
      <c r="E224" s="21" t="s">
        <v>19</v>
      </c>
      <c r="F224" s="21">
        <v>1829</v>
      </c>
      <c r="G224" s="22" t="s">
        <v>67</v>
      </c>
      <c r="H224" s="21">
        <v>1828</v>
      </c>
      <c r="I224" s="23">
        <v>204808.033</v>
      </c>
      <c r="J224" s="23">
        <v>228094.23800000001</v>
      </c>
      <c r="K224" s="23">
        <v>250460.72099999999</v>
      </c>
      <c r="L224" s="23">
        <v>266419.16399999999</v>
      </c>
      <c r="M224" s="23">
        <v>278173.90299999999</v>
      </c>
      <c r="N224" s="23">
        <v>287217.315</v>
      </c>
      <c r="O224" s="23">
        <v>296173.55</v>
      </c>
      <c r="P224" s="23">
        <v>305205.5</v>
      </c>
      <c r="Q224" s="23">
        <v>309663.11099999998</v>
      </c>
      <c r="R224" s="23">
        <v>309211.55099999998</v>
      </c>
      <c r="S224" s="23">
        <v>308930.70799999998</v>
      </c>
      <c r="T224" s="23">
        <v>312300.02399999998</v>
      </c>
      <c r="U224" s="23">
        <v>316231.21899999998</v>
      </c>
      <c r="V224" s="23">
        <v>319683.69300000003</v>
      </c>
      <c r="W224" s="23">
        <v>322863.353</v>
      </c>
      <c r="X224" s="23">
        <v>325846.77600000001</v>
      </c>
      <c r="Y224" s="23">
        <v>328746.29700000002</v>
      </c>
    </row>
    <row r="225" spans="2:25" x14ac:dyDescent="0.4">
      <c r="B225" s="28" t="s">
        <v>56</v>
      </c>
      <c r="C225" s="19">
        <v>208</v>
      </c>
      <c r="D225" s="19" t="s">
        <v>17</v>
      </c>
      <c r="E225" s="21" t="s">
        <v>19</v>
      </c>
      <c r="F225" s="21">
        <v>917</v>
      </c>
      <c r="G225" s="22" t="s">
        <v>252</v>
      </c>
      <c r="H225" s="21">
        <v>1829</v>
      </c>
      <c r="I225" s="23">
        <v>142905.522</v>
      </c>
      <c r="J225" s="23">
        <v>156610.64499999999</v>
      </c>
      <c r="K225" s="23">
        <v>170487.9068</v>
      </c>
      <c r="L225" s="23">
        <v>180614.32930000001</v>
      </c>
      <c r="M225" s="23">
        <v>188649.15599999999</v>
      </c>
      <c r="N225" s="23">
        <v>194904.95319999999</v>
      </c>
      <c r="O225" s="23">
        <v>200414.52040000001</v>
      </c>
      <c r="P225" s="23">
        <v>204743.75940000001</v>
      </c>
      <c r="Q225" s="23">
        <v>203121.4339</v>
      </c>
      <c r="R225" s="23">
        <v>197441.62580000001</v>
      </c>
      <c r="S225" s="23">
        <v>192304.28200000001</v>
      </c>
      <c r="T225" s="23">
        <v>190750.6306</v>
      </c>
      <c r="U225" s="23">
        <v>191291.0631</v>
      </c>
      <c r="V225" s="23">
        <v>192148.6691</v>
      </c>
      <c r="W225" s="23">
        <v>192471.41949999999</v>
      </c>
      <c r="X225" s="23">
        <v>192279.6318</v>
      </c>
      <c r="Y225" s="23">
        <v>191705.47210000001</v>
      </c>
    </row>
    <row r="226" spans="2:25" x14ac:dyDescent="0.4">
      <c r="B226" s="30" t="s">
        <v>253</v>
      </c>
      <c r="C226" s="19">
        <v>209</v>
      </c>
      <c r="D226" s="19" t="s">
        <v>17</v>
      </c>
      <c r="E226" s="21" t="s">
        <v>19</v>
      </c>
      <c r="F226" s="21">
        <v>923</v>
      </c>
      <c r="G226" s="22" t="s">
        <v>69</v>
      </c>
      <c r="H226" s="21">
        <v>917</v>
      </c>
      <c r="I226" s="23">
        <v>49321.714</v>
      </c>
      <c r="J226" s="23">
        <v>54826.578999999998</v>
      </c>
      <c r="K226" s="23">
        <v>58345.955000000002</v>
      </c>
      <c r="L226" s="23">
        <v>58927.148999999998</v>
      </c>
      <c r="M226" s="23">
        <v>60577.932000000001</v>
      </c>
      <c r="N226" s="23">
        <v>63042.512000000002</v>
      </c>
      <c r="O226" s="23">
        <v>66138.608999999997</v>
      </c>
      <c r="P226" s="23">
        <v>69582.680999999997</v>
      </c>
      <c r="Q226" s="23">
        <v>68695.678</v>
      </c>
      <c r="R226" s="23">
        <v>64527.616000000002</v>
      </c>
      <c r="S226" s="23">
        <v>60735.970999999998</v>
      </c>
      <c r="T226" s="23">
        <v>59275.578999999998</v>
      </c>
      <c r="U226" s="23">
        <v>59574.788</v>
      </c>
      <c r="V226" s="23">
        <v>60466.576000000001</v>
      </c>
      <c r="W226" s="23">
        <v>60874.123</v>
      </c>
      <c r="X226" s="23">
        <v>60670.512999999999</v>
      </c>
      <c r="Y226" s="23">
        <v>60111.654000000002</v>
      </c>
    </row>
    <row r="227" spans="2:25" x14ac:dyDescent="0.4">
      <c r="B227" s="31" t="s">
        <v>254</v>
      </c>
      <c r="C227" s="19">
        <v>210</v>
      </c>
      <c r="D227" s="19" t="s">
        <v>17</v>
      </c>
      <c r="E227" s="21" t="s">
        <v>19</v>
      </c>
      <c r="F227" s="21">
        <v>112</v>
      </c>
      <c r="G227" s="22" t="s">
        <v>71</v>
      </c>
      <c r="H227" s="21">
        <v>923</v>
      </c>
      <c r="I227" s="23">
        <v>1472.222</v>
      </c>
      <c r="J227" s="23">
        <v>1674.203</v>
      </c>
      <c r="K227" s="23">
        <v>1899.48</v>
      </c>
      <c r="L227" s="23">
        <v>1939.5820000000001</v>
      </c>
      <c r="M227" s="23">
        <v>1978.9269999999999</v>
      </c>
      <c r="N227" s="23">
        <v>2004.963</v>
      </c>
      <c r="O227" s="23">
        <v>2072.2570000000001</v>
      </c>
      <c r="P227" s="23">
        <v>2225.5320000000002</v>
      </c>
      <c r="Q227" s="23">
        <v>2254.9899999999998</v>
      </c>
      <c r="R227" s="23">
        <v>2105.828</v>
      </c>
      <c r="S227" s="23">
        <v>1983.6859999999999</v>
      </c>
      <c r="T227" s="23">
        <v>1909.37</v>
      </c>
      <c r="U227" s="23">
        <v>1952.69</v>
      </c>
      <c r="V227" s="23">
        <v>1987.98</v>
      </c>
      <c r="W227" s="23">
        <v>2027.922</v>
      </c>
      <c r="X227" s="23">
        <v>2037.1690000000001</v>
      </c>
      <c r="Y227" s="23">
        <v>2017.7719999999999</v>
      </c>
    </row>
    <row r="228" spans="2:25" x14ac:dyDescent="0.4">
      <c r="B228" s="31" t="s">
        <v>255</v>
      </c>
      <c r="C228" s="19">
        <v>211</v>
      </c>
      <c r="D228" s="19" t="s">
        <v>17</v>
      </c>
      <c r="E228" s="21" t="s">
        <v>19</v>
      </c>
      <c r="F228" s="21">
        <v>100</v>
      </c>
      <c r="G228" s="22" t="s">
        <v>71</v>
      </c>
      <c r="H228" s="21">
        <v>923</v>
      </c>
      <c r="I228" s="23">
        <v>1491.6869999999999</v>
      </c>
      <c r="J228" s="23">
        <v>1510.3679999999999</v>
      </c>
      <c r="K228" s="23">
        <v>1503.7360000000001</v>
      </c>
      <c r="L228" s="23">
        <v>1487.143</v>
      </c>
      <c r="M228" s="23">
        <v>1509.539</v>
      </c>
      <c r="N228" s="23">
        <v>1544.9590000000001</v>
      </c>
      <c r="O228" s="23">
        <v>1542.0050000000001</v>
      </c>
      <c r="P228" s="23">
        <v>1551.912</v>
      </c>
      <c r="Q228" s="23">
        <v>1489.2439999999999</v>
      </c>
      <c r="R228" s="23">
        <v>1356.6120000000001</v>
      </c>
      <c r="S228" s="23">
        <v>1254.53</v>
      </c>
      <c r="T228" s="23">
        <v>1223.829</v>
      </c>
      <c r="U228" s="23">
        <v>1191.471</v>
      </c>
      <c r="V228" s="23">
        <v>1167.441</v>
      </c>
      <c r="W228" s="23">
        <v>1147.2639999999999</v>
      </c>
      <c r="X228" s="23">
        <v>1122.6310000000001</v>
      </c>
      <c r="Y228" s="23">
        <v>1092.327</v>
      </c>
    </row>
    <row r="229" spans="2:25" x14ac:dyDescent="0.4">
      <c r="B229" s="31" t="s">
        <v>256</v>
      </c>
      <c r="C229" s="19">
        <v>212</v>
      </c>
      <c r="D229" s="19" t="s">
        <v>17</v>
      </c>
      <c r="E229" s="21" t="s">
        <v>19</v>
      </c>
      <c r="F229" s="21">
        <v>203</v>
      </c>
      <c r="G229" s="22" t="s">
        <v>71</v>
      </c>
      <c r="H229" s="21">
        <v>923</v>
      </c>
      <c r="I229" s="23">
        <v>2157.11</v>
      </c>
      <c r="J229" s="23">
        <v>2293.2779999999998</v>
      </c>
      <c r="K229" s="23">
        <v>2387.4259999999999</v>
      </c>
      <c r="L229" s="23">
        <v>2470.1419999999998</v>
      </c>
      <c r="M229" s="23">
        <v>2680.6959999999999</v>
      </c>
      <c r="N229" s="23">
        <v>2936.8420000000001</v>
      </c>
      <c r="O229" s="23">
        <v>3043.4349999999999</v>
      </c>
      <c r="P229" s="23">
        <v>3114.6610000000001</v>
      </c>
      <c r="Q229" s="23">
        <v>3106.67</v>
      </c>
      <c r="R229" s="23">
        <v>2946.0920000000001</v>
      </c>
      <c r="S229" s="23">
        <v>2812.57</v>
      </c>
      <c r="T229" s="23">
        <v>2787.8589999999999</v>
      </c>
      <c r="U229" s="23">
        <v>2789.1030000000001</v>
      </c>
      <c r="V229" s="23">
        <v>2841.5160000000001</v>
      </c>
      <c r="W229" s="23">
        <v>2892.855</v>
      </c>
      <c r="X229" s="23">
        <v>2933.1849999999999</v>
      </c>
      <c r="Y229" s="23">
        <v>2962.3449999999998</v>
      </c>
    </row>
    <row r="230" spans="2:25" x14ac:dyDescent="0.4">
      <c r="B230" s="31" t="s">
        <v>257</v>
      </c>
      <c r="C230" s="19">
        <v>213</v>
      </c>
      <c r="D230" s="19" t="s">
        <v>17</v>
      </c>
      <c r="E230" s="21" t="s">
        <v>19</v>
      </c>
      <c r="F230" s="21">
        <v>348</v>
      </c>
      <c r="G230" s="22" t="s">
        <v>71</v>
      </c>
      <c r="H230" s="21">
        <v>923</v>
      </c>
      <c r="I230" s="23">
        <v>1947.825</v>
      </c>
      <c r="J230" s="23">
        <v>2065.8690000000001</v>
      </c>
      <c r="K230" s="23">
        <v>2052.9549999999999</v>
      </c>
      <c r="L230" s="23">
        <v>2089.5419999999999</v>
      </c>
      <c r="M230" s="23">
        <v>2210.221</v>
      </c>
      <c r="N230" s="23">
        <v>2358.7249999999999</v>
      </c>
      <c r="O230" s="23">
        <v>2371.4839999999999</v>
      </c>
      <c r="P230" s="23">
        <v>2369.873</v>
      </c>
      <c r="Q230" s="23">
        <v>2393.0949999999998</v>
      </c>
      <c r="R230" s="23">
        <v>2317.547</v>
      </c>
      <c r="S230" s="23">
        <v>2228.4679999999998</v>
      </c>
      <c r="T230" s="23">
        <v>2164.2629999999999</v>
      </c>
      <c r="U230" s="23">
        <v>2098.6930000000002</v>
      </c>
      <c r="V230" s="23">
        <v>2074.3629999999998</v>
      </c>
      <c r="W230" s="23">
        <v>2058.2190000000001</v>
      </c>
      <c r="X230" s="23">
        <v>2048.0549999999998</v>
      </c>
      <c r="Y230" s="23">
        <v>2038.8810000000001</v>
      </c>
    </row>
    <row r="231" spans="2:25" x14ac:dyDescent="0.4">
      <c r="B231" s="31" t="s">
        <v>258</v>
      </c>
      <c r="C231" s="19">
        <v>214</v>
      </c>
      <c r="D231" s="19" t="s">
        <v>17</v>
      </c>
      <c r="E231" s="21" t="s">
        <v>19</v>
      </c>
      <c r="F231" s="21">
        <v>616</v>
      </c>
      <c r="G231" s="22" t="s">
        <v>71</v>
      </c>
      <c r="H231" s="21">
        <v>923</v>
      </c>
      <c r="I231" s="23">
        <v>7092.2479999999996</v>
      </c>
      <c r="J231" s="23">
        <v>8142.0789999999997</v>
      </c>
      <c r="K231" s="23">
        <v>8579.0329999999994</v>
      </c>
      <c r="L231" s="23">
        <v>8771.4480000000003</v>
      </c>
      <c r="M231" s="23">
        <v>9117.5010000000002</v>
      </c>
      <c r="N231" s="23">
        <v>9677.9779999999992</v>
      </c>
      <c r="O231" s="23">
        <v>10363.633</v>
      </c>
      <c r="P231" s="23">
        <v>10729.217000000001</v>
      </c>
      <c r="Q231" s="23">
        <v>10783.092000000001</v>
      </c>
      <c r="R231" s="23">
        <v>10372.642</v>
      </c>
      <c r="S231" s="23">
        <v>9718.6029999999992</v>
      </c>
      <c r="T231" s="23">
        <v>9283.1610000000001</v>
      </c>
      <c r="U231" s="23">
        <v>8859.4969999999994</v>
      </c>
      <c r="V231" s="23">
        <v>8573.6569999999992</v>
      </c>
      <c r="W231" s="23">
        <v>8320.4230000000007</v>
      </c>
      <c r="X231" s="23">
        <v>8076.16</v>
      </c>
      <c r="Y231" s="23">
        <v>7840.1580000000004</v>
      </c>
    </row>
    <row r="232" spans="2:25" x14ac:dyDescent="0.4">
      <c r="B232" s="31" t="s">
        <v>259</v>
      </c>
      <c r="C232" s="19">
        <v>215</v>
      </c>
      <c r="D232" s="19" t="s">
        <v>17</v>
      </c>
      <c r="E232" s="21">
        <v>13</v>
      </c>
      <c r="F232" s="21">
        <v>498</v>
      </c>
      <c r="G232" s="22" t="s">
        <v>71</v>
      </c>
      <c r="H232" s="21">
        <v>923</v>
      </c>
      <c r="I232" s="23">
        <v>503.96199999999999</v>
      </c>
      <c r="J232" s="23">
        <v>585.91099999999994</v>
      </c>
      <c r="K232" s="23">
        <v>658.86</v>
      </c>
      <c r="L232" s="23">
        <v>662.37800000000004</v>
      </c>
      <c r="M232" s="23">
        <v>671.29899999999998</v>
      </c>
      <c r="N232" s="23">
        <v>703.47699999999998</v>
      </c>
      <c r="O232" s="23">
        <v>773.87599999999998</v>
      </c>
      <c r="P232" s="23">
        <v>888.3</v>
      </c>
      <c r="Q232" s="23">
        <v>923.61199999999997</v>
      </c>
      <c r="R232" s="23">
        <v>880.45699999999999</v>
      </c>
      <c r="S232" s="23">
        <v>804.03300000000002</v>
      </c>
      <c r="T232" s="23">
        <v>747.07299999999998</v>
      </c>
      <c r="U232" s="23">
        <v>710.70100000000002</v>
      </c>
      <c r="V232" s="23">
        <v>680.68399999999997</v>
      </c>
      <c r="W232" s="23">
        <v>657.91300000000001</v>
      </c>
      <c r="X232" s="23">
        <v>634.18899999999996</v>
      </c>
      <c r="Y232" s="23">
        <v>608.23099999999999</v>
      </c>
    </row>
    <row r="233" spans="2:25" x14ac:dyDescent="0.4">
      <c r="B233" s="31" t="s">
        <v>260</v>
      </c>
      <c r="C233" s="19">
        <v>216</v>
      </c>
      <c r="D233" s="19" t="s">
        <v>17</v>
      </c>
      <c r="E233" s="21" t="s">
        <v>19</v>
      </c>
      <c r="F233" s="21">
        <v>642</v>
      </c>
      <c r="G233" s="22" t="s">
        <v>71</v>
      </c>
      <c r="H233" s="21">
        <v>923</v>
      </c>
      <c r="I233" s="23">
        <v>3699.5790000000002</v>
      </c>
      <c r="J233" s="23">
        <v>3926.4490000000001</v>
      </c>
      <c r="K233" s="23">
        <v>3850.7089999999998</v>
      </c>
      <c r="L233" s="23">
        <v>4147.308</v>
      </c>
      <c r="M233" s="23">
        <v>4367.9979999999996</v>
      </c>
      <c r="N233" s="23">
        <v>4577.2219999999998</v>
      </c>
      <c r="O233" s="23">
        <v>4498.308</v>
      </c>
      <c r="P233" s="23">
        <v>4600.8459999999995</v>
      </c>
      <c r="Q233" s="23">
        <v>4423.7690000000002</v>
      </c>
      <c r="R233" s="23">
        <v>4205.4539999999997</v>
      </c>
      <c r="S233" s="23">
        <v>4017.1689999999999</v>
      </c>
      <c r="T233" s="23">
        <v>3969.5070000000001</v>
      </c>
      <c r="U233" s="23">
        <v>3881.114</v>
      </c>
      <c r="V233" s="23">
        <v>3825.2919999999999</v>
      </c>
      <c r="W233" s="23">
        <v>3760.0729999999999</v>
      </c>
      <c r="X233" s="23">
        <v>3694.1680000000001</v>
      </c>
      <c r="Y233" s="23">
        <v>3628.8649999999998</v>
      </c>
    </row>
    <row r="234" spans="2:25" x14ac:dyDescent="0.4">
      <c r="B234" s="31" t="s">
        <v>261</v>
      </c>
      <c r="C234" s="19">
        <v>217</v>
      </c>
      <c r="D234" s="19" t="s">
        <v>17</v>
      </c>
      <c r="E234" s="21" t="s">
        <v>19</v>
      </c>
      <c r="F234" s="21">
        <v>643</v>
      </c>
      <c r="G234" s="22" t="s">
        <v>71</v>
      </c>
      <c r="H234" s="21">
        <v>923</v>
      </c>
      <c r="I234" s="23">
        <v>22632.87</v>
      </c>
      <c r="J234" s="23">
        <v>25769.891</v>
      </c>
      <c r="K234" s="23">
        <v>28100.71</v>
      </c>
      <c r="L234" s="23">
        <v>28025.242999999999</v>
      </c>
      <c r="M234" s="23">
        <v>28527.192999999999</v>
      </c>
      <c r="N234" s="23">
        <v>29353.276000000002</v>
      </c>
      <c r="O234" s="23">
        <v>31047.547999999999</v>
      </c>
      <c r="P234" s="23">
        <v>33195.052000000003</v>
      </c>
      <c r="Q234" s="23">
        <v>32623.673999999999</v>
      </c>
      <c r="R234" s="23">
        <v>30364.816999999999</v>
      </c>
      <c r="S234" s="23">
        <v>28731.463</v>
      </c>
      <c r="T234" s="23">
        <v>28291.644</v>
      </c>
      <c r="U234" s="23">
        <v>29233.287</v>
      </c>
      <c r="V234" s="23">
        <v>30592.754000000001</v>
      </c>
      <c r="W234" s="23">
        <v>31484.267</v>
      </c>
      <c r="X234" s="23">
        <v>31825.447</v>
      </c>
      <c r="Y234" s="23">
        <v>31837.667000000001</v>
      </c>
    </row>
    <row r="235" spans="2:25" x14ac:dyDescent="0.4">
      <c r="B235" s="31" t="s">
        <v>262</v>
      </c>
      <c r="C235" s="19">
        <v>218</v>
      </c>
      <c r="D235" s="19" t="s">
        <v>17</v>
      </c>
      <c r="E235" s="21" t="s">
        <v>19</v>
      </c>
      <c r="F235" s="21">
        <v>703</v>
      </c>
      <c r="G235" s="22" t="s">
        <v>71</v>
      </c>
      <c r="H235" s="21">
        <v>923</v>
      </c>
      <c r="I235" s="23">
        <v>911.71400000000006</v>
      </c>
      <c r="J235" s="23">
        <v>1041.473</v>
      </c>
      <c r="K235" s="23">
        <v>1134.3789999999999</v>
      </c>
      <c r="L235" s="23">
        <v>1182.79</v>
      </c>
      <c r="M235" s="23">
        <v>1256.7239999999999</v>
      </c>
      <c r="N235" s="23">
        <v>1360.692</v>
      </c>
      <c r="O235" s="23">
        <v>1438.068</v>
      </c>
      <c r="P235" s="23">
        <v>1490.239</v>
      </c>
      <c r="Q235" s="23">
        <v>1499.444</v>
      </c>
      <c r="R235" s="23">
        <v>1437.337</v>
      </c>
      <c r="S235" s="23">
        <v>1348.723</v>
      </c>
      <c r="T235" s="23">
        <v>1285.961</v>
      </c>
      <c r="U235" s="23">
        <v>1241.329</v>
      </c>
      <c r="V235" s="23">
        <v>1221.816</v>
      </c>
      <c r="W235" s="23">
        <v>1210.617</v>
      </c>
      <c r="X235" s="23">
        <v>1199.2819999999999</v>
      </c>
      <c r="Y235" s="23">
        <v>1182.4780000000001</v>
      </c>
    </row>
    <row r="236" spans="2:25" x14ac:dyDescent="0.4">
      <c r="B236" s="31" t="s">
        <v>263</v>
      </c>
      <c r="C236" s="19">
        <v>219</v>
      </c>
      <c r="D236" s="19" t="s">
        <v>17</v>
      </c>
      <c r="E236" s="21">
        <v>14</v>
      </c>
      <c r="F236" s="21">
        <v>804</v>
      </c>
      <c r="G236" s="22" t="s">
        <v>71</v>
      </c>
      <c r="H236" s="21">
        <v>923</v>
      </c>
      <c r="I236" s="23">
        <v>7412.4970000000003</v>
      </c>
      <c r="J236" s="23">
        <v>7817.058</v>
      </c>
      <c r="K236" s="23">
        <v>8178.6670000000004</v>
      </c>
      <c r="L236" s="23">
        <v>8151.5730000000003</v>
      </c>
      <c r="M236" s="23">
        <v>8257.8340000000007</v>
      </c>
      <c r="N236" s="23">
        <v>8524.3780000000006</v>
      </c>
      <c r="O236" s="23">
        <v>8987.9950000000008</v>
      </c>
      <c r="P236" s="23">
        <v>9417.0490000000009</v>
      </c>
      <c r="Q236" s="23">
        <v>9198.0879999999997</v>
      </c>
      <c r="R236" s="23">
        <v>8540.83</v>
      </c>
      <c r="S236" s="23">
        <v>7836.7259999999997</v>
      </c>
      <c r="T236" s="23">
        <v>7612.9120000000003</v>
      </c>
      <c r="U236" s="23">
        <v>7616.9030000000002</v>
      </c>
      <c r="V236" s="23">
        <v>7501.0730000000003</v>
      </c>
      <c r="W236" s="23">
        <v>7314.57</v>
      </c>
      <c r="X236" s="23">
        <v>7100.2269999999999</v>
      </c>
      <c r="Y236" s="23">
        <v>6902.93</v>
      </c>
    </row>
    <row r="237" spans="2:25" x14ac:dyDescent="0.4">
      <c r="B237" s="30" t="s">
        <v>264</v>
      </c>
      <c r="C237" s="19">
        <v>220</v>
      </c>
      <c r="D237" s="19" t="s">
        <v>17</v>
      </c>
      <c r="E237" s="21" t="s">
        <v>19</v>
      </c>
      <c r="F237" s="21">
        <v>924</v>
      </c>
      <c r="G237" s="22" t="s">
        <v>69</v>
      </c>
      <c r="H237" s="21">
        <v>917</v>
      </c>
      <c r="I237" s="23">
        <v>20137.421999999999</v>
      </c>
      <c r="J237" s="23">
        <v>21856.330999999998</v>
      </c>
      <c r="K237" s="23">
        <v>24003.866999999998</v>
      </c>
      <c r="L237" s="23">
        <v>25926.725999999999</v>
      </c>
      <c r="M237" s="23">
        <v>27190.392</v>
      </c>
      <c r="N237" s="23">
        <v>28157.294999999998</v>
      </c>
      <c r="O237" s="23">
        <v>29240.058000000001</v>
      </c>
      <c r="P237" s="23">
        <v>30433.554</v>
      </c>
      <c r="Q237" s="23">
        <v>31459.636999999999</v>
      </c>
      <c r="R237" s="23">
        <v>31906.975999999999</v>
      </c>
      <c r="S237" s="23">
        <v>32185.668000000001</v>
      </c>
      <c r="T237" s="23">
        <v>32953.862000000001</v>
      </c>
      <c r="U237" s="23">
        <v>33834.93</v>
      </c>
      <c r="V237" s="23">
        <v>34477.383999999998</v>
      </c>
      <c r="W237" s="23">
        <v>35119.231</v>
      </c>
      <c r="X237" s="23">
        <v>35732.856</v>
      </c>
      <c r="Y237" s="23">
        <v>36290.178999999996</v>
      </c>
    </row>
    <row r="238" spans="2:25" x14ac:dyDescent="0.4">
      <c r="B238" s="31" t="s">
        <v>265</v>
      </c>
      <c r="C238" s="19">
        <v>221</v>
      </c>
      <c r="D238" s="19" t="s">
        <v>17</v>
      </c>
      <c r="E238" s="21">
        <v>15</v>
      </c>
      <c r="F238" s="21">
        <v>830</v>
      </c>
      <c r="G238" s="22" t="s">
        <v>71</v>
      </c>
      <c r="H238" s="21">
        <v>924</v>
      </c>
      <c r="I238" s="23">
        <v>31.146999999999998</v>
      </c>
      <c r="J238" s="23">
        <v>35.496000000000002</v>
      </c>
      <c r="K238" s="23">
        <v>40.904000000000003</v>
      </c>
      <c r="L238" s="23">
        <v>46.752000000000002</v>
      </c>
      <c r="M238" s="23">
        <v>51.414000000000001</v>
      </c>
      <c r="N238" s="23">
        <v>53.79</v>
      </c>
      <c r="O238" s="23">
        <v>56.088999999999999</v>
      </c>
      <c r="P238" s="23">
        <v>57.795999999999999</v>
      </c>
      <c r="Q238" s="23">
        <v>59.183999999999997</v>
      </c>
      <c r="R238" s="23">
        <v>60.268999999999998</v>
      </c>
      <c r="S238" s="23">
        <v>61.061999999999998</v>
      </c>
      <c r="T238" s="23">
        <v>61.612000000000002</v>
      </c>
      <c r="U238" s="23">
        <v>62.701999999999998</v>
      </c>
      <c r="V238" s="23">
        <v>63.731000000000002</v>
      </c>
      <c r="W238" s="23">
        <v>64.974999999999994</v>
      </c>
      <c r="X238" s="23">
        <v>66.372</v>
      </c>
      <c r="Y238" s="23">
        <v>67.855000000000004</v>
      </c>
    </row>
    <row r="239" spans="2:25" x14ac:dyDescent="0.4">
      <c r="B239" s="31" t="s">
        <v>266</v>
      </c>
      <c r="C239" s="19">
        <v>222</v>
      </c>
      <c r="D239" s="19" t="s">
        <v>17</v>
      </c>
      <c r="E239" s="21" t="s">
        <v>19</v>
      </c>
      <c r="F239" s="21">
        <v>208</v>
      </c>
      <c r="G239" s="22" t="s">
        <v>71</v>
      </c>
      <c r="H239" s="21">
        <v>924</v>
      </c>
      <c r="I239" s="23">
        <v>1167.9380000000001</v>
      </c>
      <c r="J239" s="23">
        <v>1256.5930000000001</v>
      </c>
      <c r="K239" s="23">
        <v>1356.6610000000001</v>
      </c>
      <c r="L239" s="23">
        <v>1460.7439999999999</v>
      </c>
      <c r="M239" s="23">
        <v>1505.7180000000001</v>
      </c>
      <c r="N239" s="23">
        <v>1529.2439999999999</v>
      </c>
      <c r="O239" s="23">
        <v>1513.539</v>
      </c>
      <c r="P239" s="23">
        <v>1535.1669999999999</v>
      </c>
      <c r="Q239" s="23">
        <v>1607.09</v>
      </c>
      <c r="R239" s="23">
        <v>1668.91</v>
      </c>
      <c r="S239" s="23">
        <v>1718.71</v>
      </c>
      <c r="T239" s="23">
        <v>1779.4849999999999</v>
      </c>
      <c r="U239" s="23">
        <v>1803.444</v>
      </c>
      <c r="V239" s="23">
        <v>1831.0630000000001</v>
      </c>
      <c r="W239" s="23">
        <v>1868.38</v>
      </c>
      <c r="X239" s="23">
        <v>1916.239</v>
      </c>
      <c r="Y239" s="23">
        <v>1967.5509999999999</v>
      </c>
    </row>
    <row r="240" spans="2:25" x14ac:dyDescent="0.4">
      <c r="B240" s="31" t="s">
        <v>267</v>
      </c>
      <c r="C240" s="19">
        <v>223</v>
      </c>
      <c r="D240" s="19" t="s">
        <v>17</v>
      </c>
      <c r="E240" s="21" t="s">
        <v>19</v>
      </c>
      <c r="F240" s="21">
        <v>233</v>
      </c>
      <c r="G240" s="22" t="s">
        <v>71</v>
      </c>
      <c r="H240" s="21">
        <v>924</v>
      </c>
      <c r="I240" s="23">
        <v>270.25900000000001</v>
      </c>
      <c r="J240" s="23">
        <v>287.29000000000002</v>
      </c>
      <c r="K240" s="23">
        <v>301.40699999999998</v>
      </c>
      <c r="L240" s="23">
        <v>301.50599999999997</v>
      </c>
      <c r="M240" s="23">
        <v>317.63799999999998</v>
      </c>
      <c r="N240" s="23">
        <v>324.53100000000001</v>
      </c>
      <c r="O240" s="23">
        <v>332.85899999999998</v>
      </c>
      <c r="P240" s="23">
        <v>348.86599999999999</v>
      </c>
      <c r="Q240" s="23">
        <v>352.25599999999997</v>
      </c>
      <c r="R240" s="23">
        <v>329.142</v>
      </c>
      <c r="S240" s="23">
        <v>309.81400000000002</v>
      </c>
      <c r="T240" s="23">
        <v>302.82900000000001</v>
      </c>
      <c r="U240" s="23">
        <v>297.73</v>
      </c>
      <c r="V240" s="23">
        <v>291.58100000000002</v>
      </c>
      <c r="W240" s="23">
        <v>286.88799999999998</v>
      </c>
      <c r="X240" s="23">
        <v>281.79599999999999</v>
      </c>
      <c r="Y240" s="23">
        <v>275.08699999999999</v>
      </c>
    </row>
    <row r="241" spans="2:25" x14ac:dyDescent="0.4">
      <c r="B241" s="31" t="s">
        <v>268</v>
      </c>
      <c r="C241" s="19">
        <v>224</v>
      </c>
      <c r="D241" s="19" t="s">
        <v>17</v>
      </c>
      <c r="E241" s="21">
        <v>16</v>
      </c>
      <c r="F241" s="21">
        <v>246</v>
      </c>
      <c r="G241" s="22" t="s">
        <v>71</v>
      </c>
      <c r="H241" s="21">
        <v>924</v>
      </c>
      <c r="I241" s="23">
        <v>1249.683</v>
      </c>
      <c r="J241" s="23">
        <v>1358.298</v>
      </c>
      <c r="K241" s="23">
        <v>1450.134</v>
      </c>
      <c r="L241" s="23">
        <v>1494.9860000000001</v>
      </c>
      <c r="M241" s="23">
        <v>1481.4590000000001</v>
      </c>
      <c r="N241" s="23">
        <v>1487.6679999999999</v>
      </c>
      <c r="O241" s="23">
        <v>1512.346</v>
      </c>
      <c r="P241" s="23">
        <v>1539.4090000000001</v>
      </c>
      <c r="Q241" s="23">
        <v>1592.848</v>
      </c>
      <c r="R241" s="23">
        <v>1622.423</v>
      </c>
      <c r="S241" s="23">
        <v>1648.3130000000001</v>
      </c>
      <c r="T241" s="23">
        <v>1687.123</v>
      </c>
      <c r="U241" s="23">
        <v>1718.838</v>
      </c>
      <c r="V241" s="23">
        <v>1716.027</v>
      </c>
      <c r="W241" s="23">
        <v>1698.615</v>
      </c>
      <c r="X241" s="23">
        <v>1685.079</v>
      </c>
      <c r="Y241" s="23">
        <v>1681.268</v>
      </c>
    </row>
    <row r="242" spans="2:25" x14ac:dyDescent="0.4">
      <c r="B242" s="31" t="s">
        <v>269</v>
      </c>
      <c r="C242" s="19">
        <v>225</v>
      </c>
      <c r="D242" s="19" t="s">
        <v>17</v>
      </c>
      <c r="E242" s="21" t="s">
        <v>19</v>
      </c>
      <c r="F242" s="21">
        <v>352</v>
      </c>
      <c r="G242" s="22" t="s">
        <v>71</v>
      </c>
      <c r="H242" s="21">
        <v>924</v>
      </c>
      <c r="I242" s="23">
        <v>53.314999999999998</v>
      </c>
      <c r="J242" s="23">
        <v>63.076000000000001</v>
      </c>
      <c r="K242" s="23">
        <v>72.325999999999993</v>
      </c>
      <c r="L242" s="23">
        <v>79.317999999999998</v>
      </c>
      <c r="M242" s="23">
        <v>84.962999999999994</v>
      </c>
      <c r="N242" s="23">
        <v>89.641999999999996</v>
      </c>
      <c r="O242" s="23">
        <v>94.825000000000003</v>
      </c>
      <c r="P242" s="23">
        <v>99.149000000000001</v>
      </c>
      <c r="Q242" s="23">
        <v>105.518</v>
      </c>
      <c r="R242" s="23">
        <v>108.78</v>
      </c>
      <c r="S242" s="23">
        <v>111.292</v>
      </c>
      <c r="T242" s="23">
        <v>115.107</v>
      </c>
      <c r="U242" s="23">
        <v>117.825</v>
      </c>
      <c r="V242" s="23">
        <v>118.148</v>
      </c>
      <c r="W242" s="23">
        <v>118.124</v>
      </c>
      <c r="X242" s="23">
        <v>117.964</v>
      </c>
      <c r="Y242" s="23">
        <v>117.83499999999999</v>
      </c>
    </row>
    <row r="243" spans="2:25" x14ac:dyDescent="0.4">
      <c r="B243" s="31" t="s">
        <v>270</v>
      </c>
      <c r="C243" s="19">
        <v>226</v>
      </c>
      <c r="D243" s="19" t="s">
        <v>17</v>
      </c>
      <c r="E243" s="21" t="s">
        <v>19</v>
      </c>
      <c r="F243" s="21">
        <v>372</v>
      </c>
      <c r="G243" s="22" t="s">
        <v>71</v>
      </c>
      <c r="H243" s="21">
        <v>924</v>
      </c>
      <c r="I243" s="23">
        <v>719.83199999999999</v>
      </c>
      <c r="J243" s="23">
        <v>828.86099999999999</v>
      </c>
      <c r="K243" s="23">
        <v>952.00599999999997</v>
      </c>
      <c r="L243" s="23">
        <v>1073.7170000000001</v>
      </c>
      <c r="M243" s="23">
        <v>1224.769</v>
      </c>
      <c r="N243" s="23">
        <v>1381.5350000000001</v>
      </c>
      <c r="O243" s="23">
        <v>1511.3119999999999</v>
      </c>
      <c r="P243" s="23">
        <v>1556.615</v>
      </c>
      <c r="Q243" s="23">
        <v>1558.058</v>
      </c>
      <c r="R243" s="23">
        <v>1562.2950000000001</v>
      </c>
      <c r="S243" s="23">
        <v>1583.8430000000001</v>
      </c>
      <c r="T243" s="23">
        <v>1651.425</v>
      </c>
      <c r="U243" s="23">
        <v>1733.0029999999999</v>
      </c>
      <c r="V243" s="23">
        <v>1787.819</v>
      </c>
      <c r="W243" s="23">
        <v>1820.4380000000001</v>
      </c>
      <c r="X243" s="23">
        <v>1829.0609999999999</v>
      </c>
      <c r="Y243" s="23">
        <v>1828.681</v>
      </c>
    </row>
    <row r="244" spans="2:25" x14ac:dyDescent="0.4">
      <c r="B244" s="31" t="s">
        <v>271</v>
      </c>
      <c r="C244" s="19">
        <v>227</v>
      </c>
      <c r="D244" s="19" t="s">
        <v>17</v>
      </c>
      <c r="E244" s="21" t="s">
        <v>19</v>
      </c>
      <c r="F244" s="21">
        <v>428</v>
      </c>
      <c r="G244" s="22" t="s">
        <v>71</v>
      </c>
      <c r="H244" s="21">
        <v>924</v>
      </c>
      <c r="I244" s="23">
        <v>390.20400000000001</v>
      </c>
      <c r="J244" s="23">
        <v>407.81099999999998</v>
      </c>
      <c r="K244" s="23">
        <v>429.51299999999998</v>
      </c>
      <c r="L244" s="23">
        <v>423.37</v>
      </c>
      <c r="M244" s="23">
        <v>426.86799999999999</v>
      </c>
      <c r="N244" s="23">
        <v>418.71499999999997</v>
      </c>
      <c r="O244" s="23">
        <v>411.37200000000001</v>
      </c>
      <c r="P244" s="23">
        <v>422.15800000000002</v>
      </c>
      <c r="Q244" s="23">
        <v>414.185</v>
      </c>
      <c r="R244" s="23">
        <v>367.298</v>
      </c>
      <c r="S244" s="23">
        <v>338.94799999999998</v>
      </c>
      <c r="T244" s="23">
        <v>330.53199999999998</v>
      </c>
      <c r="U244" s="23">
        <v>324.14699999999999</v>
      </c>
      <c r="V244" s="23">
        <v>341.86399999999998</v>
      </c>
      <c r="W244" s="23">
        <v>342.25099999999998</v>
      </c>
      <c r="X244" s="23">
        <v>337.17099999999999</v>
      </c>
      <c r="Y244" s="23">
        <v>328.30200000000002</v>
      </c>
    </row>
    <row r="245" spans="2:25" x14ac:dyDescent="0.4">
      <c r="B245" s="31" t="s">
        <v>272</v>
      </c>
      <c r="C245" s="19">
        <v>228</v>
      </c>
      <c r="D245" s="19" t="s">
        <v>17</v>
      </c>
      <c r="E245" s="21" t="s">
        <v>19</v>
      </c>
      <c r="F245" s="21">
        <v>440</v>
      </c>
      <c r="G245" s="22" t="s">
        <v>71</v>
      </c>
      <c r="H245" s="21">
        <v>924</v>
      </c>
      <c r="I245" s="23">
        <v>561.28200000000004</v>
      </c>
      <c r="J245" s="23">
        <v>594.13</v>
      </c>
      <c r="K245" s="23">
        <v>655.41</v>
      </c>
      <c r="L245" s="23">
        <v>661.36699999999996</v>
      </c>
      <c r="M245" s="23">
        <v>670.447</v>
      </c>
      <c r="N245" s="23">
        <v>647.26400000000001</v>
      </c>
      <c r="O245" s="23">
        <v>614.72500000000002</v>
      </c>
      <c r="P245" s="23">
        <v>611.27499999999998</v>
      </c>
      <c r="Q245" s="23">
        <v>606.32600000000002</v>
      </c>
      <c r="R245" s="23">
        <v>563.45299999999997</v>
      </c>
      <c r="S245" s="23">
        <v>518.06299999999999</v>
      </c>
      <c r="T245" s="23">
        <v>482.94299999999998</v>
      </c>
      <c r="U245" s="23">
        <v>491.50900000000001</v>
      </c>
      <c r="V245" s="23">
        <v>498.24900000000002</v>
      </c>
      <c r="W245" s="23">
        <v>495.40600000000001</v>
      </c>
      <c r="X245" s="23">
        <v>486.80599999999998</v>
      </c>
      <c r="Y245" s="23">
        <v>471.43299999999999</v>
      </c>
    </row>
    <row r="246" spans="2:25" x14ac:dyDescent="0.4">
      <c r="B246" s="31" t="s">
        <v>273</v>
      </c>
      <c r="C246" s="19">
        <v>229</v>
      </c>
      <c r="D246" s="19" t="s">
        <v>17</v>
      </c>
      <c r="E246" s="21">
        <v>17</v>
      </c>
      <c r="F246" s="21">
        <v>578</v>
      </c>
      <c r="G246" s="22" t="s">
        <v>71</v>
      </c>
      <c r="H246" s="21">
        <v>924</v>
      </c>
      <c r="I246" s="23">
        <v>950.16</v>
      </c>
      <c r="J246" s="23">
        <v>1069.827</v>
      </c>
      <c r="K246" s="23">
        <v>1191.2929999999999</v>
      </c>
      <c r="L246" s="23">
        <v>1327.23</v>
      </c>
      <c r="M246" s="23">
        <v>1438.8710000000001</v>
      </c>
      <c r="N246" s="23">
        <v>1506.396</v>
      </c>
      <c r="O246" s="23">
        <v>1581.057</v>
      </c>
      <c r="P246" s="23">
        <v>1667.98</v>
      </c>
      <c r="Q246" s="23">
        <v>1755.9690000000001</v>
      </c>
      <c r="R246" s="23">
        <v>1840.5820000000001</v>
      </c>
      <c r="S246" s="23">
        <v>1917.175</v>
      </c>
      <c r="T246" s="23">
        <v>2004.0989999999999</v>
      </c>
      <c r="U246" s="23">
        <v>2076.0250000000001</v>
      </c>
      <c r="V246" s="23">
        <v>2129.4490000000001</v>
      </c>
      <c r="W246" s="23">
        <v>2188.9459999999999</v>
      </c>
      <c r="X246" s="23">
        <v>2253.9209999999998</v>
      </c>
      <c r="Y246" s="23">
        <v>2322.14</v>
      </c>
    </row>
    <row r="247" spans="2:25" x14ac:dyDescent="0.4">
      <c r="B247" s="31" t="s">
        <v>274</v>
      </c>
      <c r="C247" s="19">
        <v>230</v>
      </c>
      <c r="D247" s="19" t="s">
        <v>17</v>
      </c>
      <c r="E247" s="21" t="s">
        <v>19</v>
      </c>
      <c r="F247" s="21">
        <v>752</v>
      </c>
      <c r="G247" s="22" t="s">
        <v>71</v>
      </c>
      <c r="H247" s="21">
        <v>924</v>
      </c>
      <c r="I247" s="23">
        <v>2053.06</v>
      </c>
      <c r="J247" s="23">
        <v>2198.3150000000001</v>
      </c>
      <c r="K247" s="23">
        <v>2354.7159999999999</v>
      </c>
      <c r="L247" s="23">
        <v>2528.4569999999999</v>
      </c>
      <c r="M247" s="23">
        <v>2648.0430000000001</v>
      </c>
      <c r="N247" s="23">
        <v>2714.4290000000001</v>
      </c>
      <c r="O247" s="23">
        <v>2799.864</v>
      </c>
      <c r="P247" s="23">
        <v>2947.1669999999999</v>
      </c>
      <c r="Q247" s="23">
        <v>3135.6060000000002</v>
      </c>
      <c r="R247" s="23">
        <v>3161.6709999999998</v>
      </c>
      <c r="S247" s="23">
        <v>3214.74</v>
      </c>
      <c r="T247" s="23">
        <v>3322.9720000000002</v>
      </c>
      <c r="U247" s="23">
        <v>3423.7269999999999</v>
      </c>
      <c r="V247" s="23">
        <v>3520.18</v>
      </c>
      <c r="W247" s="23">
        <v>3627.779</v>
      </c>
      <c r="X247" s="23">
        <v>3737.45</v>
      </c>
      <c r="Y247" s="23">
        <v>3838.2159999999999</v>
      </c>
    </row>
    <row r="248" spans="2:25" x14ac:dyDescent="0.4">
      <c r="B248" s="31" t="s">
        <v>275</v>
      </c>
      <c r="C248" s="19">
        <v>231</v>
      </c>
      <c r="D248" s="19" t="s">
        <v>17</v>
      </c>
      <c r="E248" s="21" t="s">
        <v>19</v>
      </c>
      <c r="F248" s="21">
        <v>826</v>
      </c>
      <c r="G248" s="22" t="s">
        <v>71</v>
      </c>
      <c r="H248" s="21">
        <v>924</v>
      </c>
      <c r="I248" s="23">
        <v>12663.012000000001</v>
      </c>
      <c r="J248" s="23">
        <v>13726.436</v>
      </c>
      <c r="K248" s="23">
        <v>15165.862999999999</v>
      </c>
      <c r="L248" s="23">
        <v>16492.732</v>
      </c>
      <c r="M248" s="23">
        <v>17302.129000000001</v>
      </c>
      <c r="N248" s="23">
        <v>17965.892</v>
      </c>
      <c r="O248" s="23">
        <v>18775.03</v>
      </c>
      <c r="P248" s="23">
        <v>19611.792000000001</v>
      </c>
      <c r="Q248" s="23">
        <v>20236.007000000001</v>
      </c>
      <c r="R248" s="23">
        <v>20583.925999999999</v>
      </c>
      <c r="S248" s="23">
        <v>20723.804</v>
      </c>
      <c r="T248" s="23">
        <v>21174.036</v>
      </c>
      <c r="U248" s="23">
        <v>21743.241000000002</v>
      </c>
      <c r="V248" s="23">
        <v>22136.016</v>
      </c>
      <c r="W248" s="23">
        <v>22563.508999999998</v>
      </c>
      <c r="X248" s="23">
        <v>22976.18</v>
      </c>
      <c r="Y248" s="23">
        <v>23346.002</v>
      </c>
    </row>
    <row r="249" spans="2:25" x14ac:dyDescent="0.4">
      <c r="B249" s="30" t="s">
        <v>276</v>
      </c>
      <c r="C249" s="19">
        <v>232</v>
      </c>
      <c r="D249" s="19" t="s">
        <v>17</v>
      </c>
      <c r="E249" s="21" t="s">
        <v>19</v>
      </c>
      <c r="F249" s="21">
        <v>925</v>
      </c>
      <c r="G249" s="22" t="s">
        <v>69</v>
      </c>
      <c r="H249" s="21">
        <v>917</v>
      </c>
      <c r="I249" s="23">
        <v>32574.71</v>
      </c>
      <c r="J249" s="23">
        <v>35185.930999999997</v>
      </c>
      <c r="K249" s="23">
        <v>38564.381999999998</v>
      </c>
      <c r="L249" s="23">
        <v>41955.156999999999</v>
      </c>
      <c r="M249" s="23">
        <v>45173.438000000002</v>
      </c>
      <c r="N249" s="23">
        <v>47378.03</v>
      </c>
      <c r="O249" s="23">
        <v>47858.557999999997</v>
      </c>
      <c r="P249" s="23">
        <v>46940.923999999999</v>
      </c>
      <c r="Q249" s="23">
        <v>45260.631999999998</v>
      </c>
      <c r="R249" s="23">
        <v>43341.296999999999</v>
      </c>
      <c r="S249" s="23">
        <v>41586.053</v>
      </c>
      <c r="T249" s="23">
        <v>40605.919000000002</v>
      </c>
      <c r="U249" s="23">
        <v>39704.531999999999</v>
      </c>
      <c r="V249" s="23">
        <v>38666.033000000003</v>
      </c>
      <c r="W249" s="23">
        <v>37542.262999999999</v>
      </c>
      <c r="X249" s="23">
        <v>36416.345999999998</v>
      </c>
      <c r="Y249" s="23">
        <v>35421.279999999999</v>
      </c>
    </row>
    <row r="250" spans="2:25" x14ac:dyDescent="0.4">
      <c r="B250" s="31" t="s">
        <v>277</v>
      </c>
      <c r="C250" s="19">
        <v>233</v>
      </c>
      <c r="D250" s="19" t="s">
        <v>17</v>
      </c>
      <c r="E250" s="21" t="s">
        <v>19</v>
      </c>
      <c r="F250" s="21">
        <v>8</v>
      </c>
      <c r="G250" s="22" t="s">
        <v>71</v>
      </c>
      <c r="H250" s="21">
        <v>925</v>
      </c>
      <c r="I250" s="23">
        <v>423.16899999999998</v>
      </c>
      <c r="J250" s="23">
        <v>501.988</v>
      </c>
      <c r="K250" s="23">
        <v>577.74199999999996</v>
      </c>
      <c r="L250" s="23">
        <v>622.17499999999995</v>
      </c>
      <c r="M250" s="23">
        <v>638.88400000000001</v>
      </c>
      <c r="N250" s="23">
        <v>625.69299999999998</v>
      </c>
      <c r="O250" s="23">
        <v>616.74599999999998</v>
      </c>
      <c r="P250" s="23">
        <v>655.82100000000003</v>
      </c>
      <c r="Q250" s="23">
        <v>710.779</v>
      </c>
      <c r="R250" s="23">
        <v>746.505</v>
      </c>
      <c r="S250" s="23">
        <v>750.05399999999997</v>
      </c>
      <c r="T250" s="23">
        <v>714.26599999999996</v>
      </c>
      <c r="U250" s="23">
        <v>679.11699999999996</v>
      </c>
      <c r="V250" s="23">
        <v>639.846</v>
      </c>
      <c r="W250" s="23">
        <v>597.04300000000001</v>
      </c>
      <c r="X250" s="23">
        <v>549.27300000000002</v>
      </c>
      <c r="Y250" s="23">
        <v>499.298</v>
      </c>
    </row>
    <row r="251" spans="2:25" x14ac:dyDescent="0.4">
      <c r="B251" s="31" t="s">
        <v>278</v>
      </c>
      <c r="C251" s="19">
        <v>234</v>
      </c>
      <c r="D251" s="19" t="s">
        <v>17</v>
      </c>
      <c r="E251" s="21" t="s">
        <v>19</v>
      </c>
      <c r="F251" s="21">
        <v>70</v>
      </c>
      <c r="G251" s="22" t="s">
        <v>71</v>
      </c>
      <c r="H251" s="21">
        <v>925</v>
      </c>
      <c r="I251" s="23">
        <v>587.78399999999999</v>
      </c>
      <c r="J251" s="23">
        <v>669.93600000000004</v>
      </c>
      <c r="K251" s="23">
        <v>753.15800000000002</v>
      </c>
      <c r="L251" s="23">
        <v>783.44600000000003</v>
      </c>
      <c r="M251" s="23">
        <v>797.01</v>
      </c>
      <c r="N251" s="23">
        <v>797.79399999999998</v>
      </c>
      <c r="O251" s="23">
        <v>815.98699999999997</v>
      </c>
      <c r="P251" s="23">
        <v>814.64400000000001</v>
      </c>
      <c r="Q251" s="23">
        <v>793.654</v>
      </c>
      <c r="R251" s="23">
        <v>805.72199999999998</v>
      </c>
      <c r="S251" s="23">
        <v>775.73500000000001</v>
      </c>
      <c r="T251" s="23">
        <v>765.202</v>
      </c>
      <c r="U251" s="23">
        <v>742.60900000000004</v>
      </c>
      <c r="V251" s="23">
        <v>700.71199999999999</v>
      </c>
      <c r="W251" s="23">
        <v>655.471</v>
      </c>
      <c r="X251" s="23">
        <v>613.04600000000005</v>
      </c>
      <c r="Y251" s="23">
        <v>577.697</v>
      </c>
    </row>
    <row r="252" spans="2:25" x14ac:dyDescent="0.4">
      <c r="B252" s="31" t="s">
        <v>279</v>
      </c>
      <c r="C252" s="19">
        <v>235</v>
      </c>
      <c r="D252" s="19" t="s">
        <v>17</v>
      </c>
      <c r="E252" s="21" t="s">
        <v>19</v>
      </c>
      <c r="F252" s="21">
        <v>191</v>
      </c>
      <c r="G252" s="22" t="s">
        <v>71</v>
      </c>
      <c r="H252" s="21">
        <v>925</v>
      </c>
      <c r="I252" s="23">
        <v>872.46199999999999</v>
      </c>
      <c r="J252" s="23">
        <v>922.39</v>
      </c>
      <c r="K252" s="23">
        <v>972.29499999999996</v>
      </c>
      <c r="L252" s="23">
        <v>997.26</v>
      </c>
      <c r="M252" s="23">
        <v>1004.976</v>
      </c>
      <c r="N252" s="23">
        <v>1025.078</v>
      </c>
      <c r="O252" s="23">
        <v>1038.789</v>
      </c>
      <c r="P252" s="23">
        <v>1034.046</v>
      </c>
      <c r="Q252" s="23">
        <v>1014.731</v>
      </c>
      <c r="R252" s="23">
        <v>1000.039</v>
      </c>
      <c r="S252" s="23">
        <v>953.19600000000003</v>
      </c>
      <c r="T252" s="23">
        <v>925.91899999999998</v>
      </c>
      <c r="U252" s="23">
        <v>899.35500000000002</v>
      </c>
      <c r="V252" s="23">
        <v>868.10799999999995</v>
      </c>
      <c r="W252" s="23">
        <v>833.04300000000001</v>
      </c>
      <c r="X252" s="23">
        <v>798.44100000000003</v>
      </c>
      <c r="Y252" s="23">
        <v>766.25099999999998</v>
      </c>
    </row>
    <row r="253" spans="2:25" x14ac:dyDescent="0.4">
      <c r="B253" s="31" t="s">
        <v>280</v>
      </c>
      <c r="C253" s="19">
        <v>236</v>
      </c>
      <c r="D253" s="19" t="s">
        <v>17</v>
      </c>
      <c r="E253" s="21" t="s">
        <v>19</v>
      </c>
      <c r="F253" s="21">
        <v>300</v>
      </c>
      <c r="G253" s="22" t="s">
        <v>71</v>
      </c>
      <c r="H253" s="21">
        <v>925</v>
      </c>
      <c r="I253" s="23">
        <v>2322.712</v>
      </c>
      <c r="J253" s="23">
        <v>2474.4270000000001</v>
      </c>
      <c r="K253" s="23">
        <v>2629.529</v>
      </c>
      <c r="L253" s="23">
        <v>2845.665</v>
      </c>
      <c r="M253" s="23">
        <v>3036.8150000000001</v>
      </c>
      <c r="N253" s="23">
        <v>3186.973</v>
      </c>
      <c r="O253" s="23">
        <v>3270.87</v>
      </c>
      <c r="P253" s="23">
        <v>3202.799</v>
      </c>
      <c r="Q253" s="23">
        <v>3059.0439999999999</v>
      </c>
      <c r="R253" s="23">
        <v>2922.5149999999999</v>
      </c>
      <c r="S253" s="23">
        <v>2808.9650000000001</v>
      </c>
      <c r="T253" s="23">
        <v>2755.625</v>
      </c>
      <c r="U253" s="23">
        <v>2686.9</v>
      </c>
      <c r="V253" s="23">
        <v>2606.0079999999998</v>
      </c>
      <c r="W253" s="23">
        <v>2510.5700000000002</v>
      </c>
      <c r="X253" s="23">
        <v>2410.5940000000001</v>
      </c>
      <c r="Y253" s="23">
        <v>2325.3670000000002</v>
      </c>
    </row>
    <row r="254" spans="2:25" x14ac:dyDescent="0.4">
      <c r="B254" s="31" t="s">
        <v>281</v>
      </c>
      <c r="C254" s="19">
        <v>237</v>
      </c>
      <c r="D254" s="19" t="s">
        <v>17</v>
      </c>
      <c r="E254" s="21" t="s">
        <v>19</v>
      </c>
      <c r="F254" s="21">
        <v>380</v>
      </c>
      <c r="G254" s="22" t="s">
        <v>71</v>
      </c>
      <c r="H254" s="21">
        <v>925</v>
      </c>
      <c r="I254" s="23">
        <v>14088.752</v>
      </c>
      <c r="J254" s="23">
        <v>15033.768</v>
      </c>
      <c r="K254" s="23">
        <v>16462.186000000002</v>
      </c>
      <c r="L254" s="23">
        <v>17956.881000000001</v>
      </c>
      <c r="M254" s="23">
        <v>19228.454000000002</v>
      </c>
      <c r="N254" s="23">
        <v>19739.473000000002</v>
      </c>
      <c r="O254" s="23">
        <v>19584.522000000001</v>
      </c>
      <c r="P254" s="23">
        <v>19069.853999999999</v>
      </c>
      <c r="Q254" s="23">
        <v>18351.588</v>
      </c>
      <c r="R254" s="23">
        <v>17558.778999999999</v>
      </c>
      <c r="S254" s="23">
        <v>16968.794999999998</v>
      </c>
      <c r="T254" s="23">
        <v>16644.175999999999</v>
      </c>
      <c r="U254" s="23">
        <v>16379.894</v>
      </c>
      <c r="V254" s="23">
        <v>15953.554</v>
      </c>
      <c r="W254" s="23">
        <v>15424.189</v>
      </c>
      <c r="X254" s="23">
        <v>14917.016</v>
      </c>
      <c r="Y254" s="23">
        <v>14504.311</v>
      </c>
    </row>
    <row r="255" spans="2:25" x14ac:dyDescent="0.4">
      <c r="B255" s="31" t="s">
        <v>282</v>
      </c>
      <c r="C255" s="19">
        <v>238</v>
      </c>
      <c r="D255" s="19" t="s">
        <v>17</v>
      </c>
      <c r="E255" s="21" t="s">
        <v>19</v>
      </c>
      <c r="F255" s="21">
        <v>470</v>
      </c>
      <c r="G255" s="22" t="s">
        <v>71</v>
      </c>
      <c r="H255" s="21">
        <v>925</v>
      </c>
      <c r="I255" s="23">
        <v>94.156000000000006</v>
      </c>
      <c r="J255" s="23">
        <v>106.23099999999999</v>
      </c>
      <c r="K255" s="23">
        <v>113.65</v>
      </c>
      <c r="L255" s="23">
        <v>115.59</v>
      </c>
      <c r="M255" s="23">
        <v>118.74299999999999</v>
      </c>
      <c r="N255" s="23">
        <v>123.624</v>
      </c>
      <c r="O255" s="23">
        <v>129.60300000000001</v>
      </c>
      <c r="P255" s="23">
        <v>136.56200000000001</v>
      </c>
      <c r="Q255" s="23">
        <v>141.36199999999999</v>
      </c>
      <c r="R255" s="23">
        <v>141.535</v>
      </c>
      <c r="S255" s="23">
        <v>137.25399999999999</v>
      </c>
      <c r="T255" s="23">
        <v>132.21700000000001</v>
      </c>
      <c r="U255" s="23">
        <v>127.98</v>
      </c>
      <c r="V255" s="23">
        <v>124.774</v>
      </c>
      <c r="W255" s="23">
        <v>123.042</v>
      </c>
      <c r="X255" s="23">
        <v>122.122</v>
      </c>
      <c r="Y255" s="23">
        <v>121.276</v>
      </c>
    </row>
    <row r="256" spans="2:25" x14ac:dyDescent="0.4">
      <c r="B256" s="31" t="s">
        <v>283</v>
      </c>
      <c r="C256" s="19">
        <v>239</v>
      </c>
      <c r="D256" s="19" t="s">
        <v>17</v>
      </c>
      <c r="E256" s="21" t="s">
        <v>19</v>
      </c>
      <c r="F256" s="21">
        <v>499</v>
      </c>
      <c r="G256" s="22" t="s">
        <v>71</v>
      </c>
      <c r="H256" s="21">
        <v>925</v>
      </c>
      <c r="I256" s="23">
        <v>99.042000000000002</v>
      </c>
      <c r="J256" s="23">
        <v>109.864</v>
      </c>
      <c r="K256" s="23">
        <v>119.928</v>
      </c>
      <c r="L256" s="23">
        <v>123.877</v>
      </c>
      <c r="M256" s="23">
        <v>128.476</v>
      </c>
      <c r="N256" s="23">
        <v>133.297</v>
      </c>
      <c r="O256" s="23">
        <v>140.14400000000001</v>
      </c>
      <c r="P256" s="23">
        <v>144.108</v>
      </c>
      <c r="Q256" s="23">
        <v>148.267</v>
      </c>
      <c r="R256" s="23">
        <v>150.447</v>
      </c>
      <c r="S256" s="23">
        <v>150.18100000000001</v>
      </c>
      <c r="T256" s="23">
        <v>150.06</v>
      </c>
      <c r="U256" s="23">
        <v>148.30500000000001</v>
      </c>
      <c r="V256" s="23">
        <v>147.232</v>
      </c>
      <c r="W256" s="23">
        <v>145.69900000000001</v>
      </c>
      <c r="X256" s="23">
        <v>143.65100000000001</v>
      </c>
      <c r="Y256" s="23">
        <v>141.16300000000001</v>
      </c>
    </row>
    <row r="257" spans="2:25" x14ac:dyDescent="0.4">
      <c r="B257" s="31" t="s">
        <v>284</v>
      </c>
      <c r="C257" s="19">
        <v>240</v>
      </c>
      <c r="D257" s="19" t="s">
        <v>17</v>
      </c>
      <c r="E257" s="21" t="s">
        <v>19</v>
      </c>
      <c r="F257" s="21">
        <v>807</v>
      </c>
      <c r="G257" s="22" t="s">
        <v>71</v>
      </c>
      <c r="H257" s="21">
        <v>925</v>
      </c>
      <c r="I257" s="23">
        <v>301.61900000000003</v>
      </c>
      <c r="J257" s="23">
        <v>340.10199999999998</v>
      </c>
      <c r="K257" s="23">
        <v>374.02499999999998</v>
      </c>
      <c r="L257" s="23">
        <v>403.60199999999998</v>
      </c>
      <c r="M257" s="23">
        <v>424.73399999999998</v>
      </c>
      <c r="N257" s="23">
        <v>448.14499999999998</v>
      </c>
      <c r="O257" s="23">
        <v>476.27300000000002</v>
      </c>
      <c r="P257" s="23">
        <v>500.37099999999998</v>
      </c>
      <c r="Q257" s="23">
        <v>514.08900000000006</v>
      </c>
      <c r="R257" s="23">
        <v>506.08699999999999</v>
      </c>
      <c r="S257" s="23">
        <v>489.64400000000001</v>
      </c>
      <c r="T257" s="23">
        <v>467.06200000000001</v>
      </c>
      <c r="U257" s="23">
        <v>452.589</v>
      </c>
      <c r="V257" s="23">
        <v>441.41500000000002</v>
      </c>
      <c r="W257" s="23">
        <v>429.90800000000002</v>
      </c>
      <c r="X257" s="23">
        <v>417.64699999999999</v>
      </c>
      <c r="Y257" s="23">
        <v>403.72800000000001</v>
      </c>
    </row>
    <row r="258" spans="2:25" x14ac:dyDescent="0.4">
      <c r="B258" s="31" t="s">
        <v>285</v>
      </c>
      <c r="C258" s="19">
        <v>241</v>
      </c>
      <c r="D258" s="19" t="s">
        <v>17</v>
      </c>
      <c r="E258" s="21" t="s">
        <v>19</v>
      </c>
      <c r="F258" s="21">
        <v>620</v>
      </c>
      <c r="G258" s="22" t="s">
        <v>71</v>
      </c>
      <c r="H258" s="21">
        <v>925</v>
      </c>
      <c r="I258" s="23">
        <v>2322.0210000000002</v>
      </c>
      <c r="J258" s="23">
        <v>2490.4389999999999</v>
      </c>
      <c r="K258" s="23">
        <v>2681.058</v>
      </c>
      <c r="L258" s="23">
        <v>2841.9209999999998</v>
      </c>
      <c r="M258" s="23">
        <v>3034.06</v>
      </c>
      <c r="N258" s="23">
        <v>3158.9650000000001</v>
      </c>
      <c r="O258" s="23">
        <v>3161.9760000000001</v>
      </c>
      <c r="P258" s="23">
        <v>3067.9540000000002</v>
      </c>
      <c r="Q258" s="23">
        <v>2947.7240000000002</v>
      </c>
      <c r="R258" s="23">
        <v>2845.6529999999998</v>
      </c>
      <c r="S258" s="23">
        <v>2760.57</v>
      </c>
      <c r="T258" s="23">
        <v>2688.7289999999998</v>
      </c>
      <c r="U258" s="23">
        <v>2618.748</v>
      </c>
      <c r="V258" s="23">
        <v>2548.19</v>
      </c>
      <c r="W258" s="23">
        <v>2486.12</v>
      </c>
      <c r="X258" s="23">
        <v>2431.348</v>
      </c>
      <c r="Y258" s="23">
        <v>2391.3710000000001</v>
      </c>
    </row>
    <row r="259" spans="2:25" x14ac:dyDescent="0.4">
      <c r="B259" s="31" t="s">
        <v>286</v>
      </c>
      <c r="C259" s="19">
        <v>242</v>
      </c>
      <c r="D259" s="19" t="s">
        <v>17</v>
      </c>
      <c r="E259" s="21">
        <v>18</v>
      </c>
      <c r="F259" s="21">
        <v>688</v>
      </c>
      <c r="G259" s="22" t="s">
        <v>71</v>
      </c>
      <c r="H259" s="21">
        <v>925</v>
      </c>
      <c r="I259" s="23">
        <v>1665.213</v>
      </c>
      <c r="J259" s="23">
        <v>1720.93</v>
      </c>
      <c r="K259" s="23">
        <v>1747.39</v>
      </c>
      <c r="L259" s="23">
        <v>1766.376</v>
      </c>
      <c r="M259" s="23">
        <v>1803.1880000000001</v>
      </c>
      <c r="N259" s="23">
        <v>1851.2760000000001</v>
      </c>
      <c r="O259" s="23">
        <v>1886.9670000000001</v>
      </c>
      <c r="P259" s="23">
        <v>1945.777</v>
      </c>
      <c r="Q259" s="23">
        <v>1961.9059999999999</v>
      </c>
      <c r="R259" s="23">
        <v>1934.876</v>
      </c>
      <c r="S259" s="23">
        <v>1894.9970000000001</v>
      </c>
      <c r="T259" s="23">
        <v>1841.9929999999999</v>
      </c>
      <c r="U259" s="23">
        <v>1760.56</v>
      </c>
      <c r="V259" s="23">
        <v>1683.663</v>
      </c>
      <c r="W259" s="23">
        <v>1602.579</v>
      </c>
      <c r="X259" s="23">
        <v>1522.43</v>
      </c>
      <c r="Y259" s="23">
        <v>1448.932</v>
      </c>
    </row>
    <row r="260" spans="2:25" x14ac:dyDescent="0.4">
      <c r="B260" s="31" t="s">
        <v>287</v>
      </c>
      <c r="C260" s="19">
        <v>243</v>
      </c>
      <c r="D260" s="19" t="s">
        <v>17</v>
      </c>
      <c r="E260" s="21" t="s">
        <v>19</v>
      </c>
      <c r="F260" s="21">
        <v>705</v>
      </c>
      <c r="G260" s="22" t="s">
        <v>71</v>
      </c>
      <c r="H260" s="21">
        <v>925</v>
      </c>
      <c r="I260" s="23">
        <v>431.12099999999998</v>
      </c>
      <c r="J260" s="23">
        <v>480.37599999999998</v>
      </c>
      <c r="K260" s="23">
        <v>523.505</v>
      </c>
      <c r="L260" s="23">
        <v>559.50599999999997</v>
      </c>
      <c r="M260" s="23">
        <v>583.01499999999999</v>
      </c>
      <c r="N260" s="23">
        <v>609.56200000000001</v>
      </c>
      <c r="O260" s="23">
        <v>623.30600000000004</v>
      </c>
      <c r="P260" s="23">
        <v>621.80600000000004</v>
      </c>
      <c r="Q260" s="23">
        <v>599.62400000000002</v>
      </c>
      <c r="R260" s="23">
        <v>569.06100000000004</v>
      </c>
      <c r="S260" s="23">
        <v>538.976</v>
      </c>
      <c r="T260" s="23">
        <v>526.18399999999997</v>
      </c>
      <c r="U260" s="23">
        <v>524.79</v>
      </c>
      <c r="V260" s="23">
        <v>525.64800000000002</v>
      </c>
      <c r="W260" s="23">
        <v>527.23</v>
      </c>
      <c r="X260" s="23">
        <v>527.26300000000003</v>
      </c>
      <c r="Y260" s="23">
        <v>526.25599999999997</v>
      </c>
    </row>
    <row r="261" spans="2:25" x14ac:dyDescent="0.4">
      <c r="B261" s="31" t="s">
        <v>288</v>
      </c>
      <c r="C261" s="19">
        <v>244</v>
      </c>
      <c r="D261" s="19" t="s">
        <v>17</v>
      </c>
      <c r="E261" s="21">
        <v>19</v>
      </c>
      <c r="F261" s="21">
        <v>724</v>
      </c>
      <c r="G261" s="22" t="s">
        <v>71</v>
      </c>
      <c r="H261" s="21">
        <v>925</v>
      </c>
      <c r="I261" s="23">
        <v>9340.49</v>
      </c>
      <c r="J261" s="23">
        <v>10305.367</v>
      </c>
      <c r="K261" s="23">
        <v>11574.771000000001</v>
      </c>
      <c r="L261" s="23">
        <v>12898.647999999999</v>
      </c>
      <c r="M261" s="23">
        <v>14329.742</v>
      </c>
      <c r="N261" s="23">
        <v>15628.65</v>
      </c>
      <c r="O261" s="23">
        <v>16062.075000000001</v>
      </c>
      <c r="P261" s="23">
        <v>15696.808000000001</v>
      </c>
      <c r="Q261" s="23">
        <v>14969.066999999999</v>
      </c>
      <c r="R261" s="23">
        <v>14112.914000000001</v>
      </c>
      <c r="S261" s="23">
        <v>13311.814</v>
      </c>
      <c r="T261" s="23">
        <v>12949.191000000001</v>
      </c>
      <c r="U261" s="23">
        <v>12639.157999999999</v>
      </c>
      <c r="V261" s="23">
        <v>12383.192999999999</v>
      </c>
      <c r="W261" s="23">
        <v>12164.584999999999</v>
      </c>
      <c r="X261" s="23">
        <v>11921.648999999999</v>
      </c>
      <c r="Y261" s="23">
        <v>11674.424000000001</v>
      </c>
    </row>
    <row r="262" spans="2:25" x14ac:dyDescent="0.4">
      <c r="B262" s="30" t="s">
        <v>289</v>
      </c>
      <c r="C262" s="19">
        <v>245</v>
      </c>
      <c r="D262" s="19" t="s">
        <v>17</v>
      </c>
      <c r="E262" s="21" t="s">
        <v>19</v>
      </c>
      <c r="F262" s="21">
        <v>926</v>
      </c>
      <c r="G262" s="22" t="s">
        <v>69</v>
      </c>
      <c r="H262" s="21">
        <v>917</v>
      </c>
      <c r="I262" s="23">
        <v>40871.675999999999</v>
      </c>
      <c r="J262" s="23">
        <v>44636.953000000001</v>
      </c>
      <c r="K262" s="23">
        <v>49358.48</v>
      </c>
      <c r="L262" s="23">
        <v>53499.148999999998</v>
      </c>
      <c r="M262" s="23">
        <v>55338.622000000003</v>
      </c>
      <c r="N262" s="23">
        <v>55902.684000000001</v>
      </c>
      <c r="O262" s="23">
        <v>56658.158000000003</v>
      </c>
      <c r="P262" s="23">
        <v>57229.023999999998</v>
      </c>
      <c r="Q262" s="23">
        <v>57163.599000000002</v>
      </c>
      <c r="R262" s="23">
        <v>57107.074999999997</v>
      </c>
      <c r="S262" s="23">
        <v>57227.942000000003</v>
      </c>
      <c r="T262" s="23">
        <v>57410.684000000001</v>
      </c>
      <c r="U262" s="23">
        <v>57697.146999999997</v>
      </c>
      <c r="V262" s="23">
        <v>58113.932999999997</v>
      </c>
      <c r="W262" s="23">
        <v>58608.550999999999</v>
      </c>
      <c r="X262" s="23">
        <v>59174.082999999999</v>
      </c>
      <c r="Y262" s="23">
        <v>59760.811000000002</v>
      </c>
    </row>
    <row r="263" spans="2:25" x14ac:dyDescent="0.4">
      <c r="B263" s="31" t="s">
        <v>290</v>
      </c>
      <c r="C263" s="19">
        <v>246</v>
      </c>
      <c r="D263" s="19" t="s">
        <v>17</v>
      </c>
      <c r="E263" s="21" t="s">
        <v>19</v>
      </c>
      <c r="F263" s="21">
        <v>40</v>
      </c>
      <c r="G263" s="22" t="s">
        <v>71</v>
      </c>
      <c r="H263" s="21">
        <v>926</v>
      </c>
      <c r="I263" s="23">
        <v>1729.5889999999999</v>
      </c>
      <c r="J263" s="23">
        <v>1916.0119999999999</v>
      </c>
      <c r="K263" s="23">
        <v>2174.15</v>
      </c>
      <c r="L263" s="23">
        <v>2420.1660000000002</v>
      </c>
      <c r="M263" s="23">
        <v>2544.8629999999998</v>
      </c>
      <c r="N263" s="23">
        <v>2601.4110000000001</v>
      </c>
      <c r="O263" s="23">
        <v>2683.6329999999998</v>
      </c>
      <c r="P263" s="23">
        <v>2741.7179999999998</v>
      </c>
      <c r="Q263" s="23">
        <v>2791.1260000000002</v>
      </c>
      <c r="R263" s="23">
        <v>2778.991</v>
      </c>
      <c r="S263" s="23">
        <v>2747.6309999999999</v>
      </c>
      <c r="T263" s="23">
        <v>2703.2820000000002</v>
      </c>
      <c r="U263" s="23">
        <v>2661.6149999999998</v>
      </c>
      <c r="V263" s="23">
        <v>2649.7559999999999</v>
      </c>
      <c r="W263" s="23">
        <v>2661.683</v>
      </c>
      <c r="X263" s="23">
        <v>2688.6790000000001</v>
      </c>
      <c r="Y263" s="23">
        <v>2720.2660000000001</v>
      </c>
    </row>
    <row r="264" spans="2:25" x14ac:dyDescent="0.4">
      <c r="B264" s="31" t="s">
        <v>291</v>
      </c>
      <c r="C264" s="19">
        <v>247</v>
      </c>
      <c r="D264" s="19" t="s">
        <v>17</v>
      </c>
      <c r="E264" s="21" t="s">
        <v>19</v>
      </c>
      <c r="F264" s="21">
        <v>56</v>
      </c>
      <c r="G264" s="22" t="s">
        <v>71</v>
      </c>
      <c r="H264" s="21">
        <v>926</v>
      </c>
      <c r="I264" s="23">
        <v>2231.4929999999999</v>
      </c>
      <c r="J264" s="23">
        <v>2468.1779999999999</v>
      </c>
      <c r="K264" s="23">
        <v>2733.8490000000002</v>
      </c>
      <c r="L264" s="23">
        <v>2956.4090000000001</v>
      </c>
      <c r="M264" s="23">
        <v>3110.2150000000001</v>
      </c>
      <c r="N264" s="23">
        <v>3211.047</v>
      </c>
      <c r="O264" s="23">
        <v>3289.9549999999999</v>
      </c>
      <c r="P264" s="23">
        <v>3347.6660000000002</v>
      </c>
      <c r="Q264" s="23">
        <v>3398.72</v>
      </c>
      <c r="R264" s="23">
        <v>3407.7669999999998</v>
      </c>
      <c r="S264" s="23">
        <v>3425.5059999999999</v>
      </c>
      <c r="T264" s="23">
        <v>3487.1689999999999</v>
      </c>
      <c r="U264" s="23">
        <v>3558.6060000000002</v>
      </c>
      <c r="V264" s="23">
        <v>3614.096</v>
      </c>
      <c r="W264" s="23">
        <v>3670.7640000000001</v>
      </c>
      <c r="X264" s="23">
        <v>3724.4690000000001</v>
      </c>
      <c r="Y264" s="23">
        <v>3775.377</v>
      </c>
    </row>
    <row r="265" spans="2:25" x14ac:dyDescent="0.4">
      <c r="B265" s="31" t="s">
        <v>292</v>
      </c>
      <c r="C265" s="19">
        <v>248</v>
      </c>
      <c r="D265" s="19" t="s">
        <v>17</v>
      </c>
      <c r="E265" s="21" t="s">
        <v>19</v>
      </c>
      <c r="F265" s="21">
        <v>250</v>
      </c>
      <c r="G265" s="22" t="s">
        <v>71</v>
      </c>
      <c r="H265" s="21">
        <v>926</v>
      </c>
      <c r="I265" s="23">
        <v>13546.51</v>
      </c>
      <c r="J265" s="23">
        <v>14789.571</v>
      </c>
      <c r="K265" s="23">
        <v>16093.958000000001</v>
      </c>
      <c r="L265" s="23">
        <v>17259.400000000001</v>
      </c>
      <c r="M265" s="23">
        <v>18175.583999999999</v>
      </c>
      <c r="N265" s="23">
        <v>18474.081999999999</v>
      </c>
      <c r="O265" s="23">
        <v>18809.800999999999</v>
      </c>
      <c r="P265" s="23">
        <v>19059.629000000001</v>
      </c>
      <c r="Q265" s="23">
        <v>19109.09</v>
      </c>
      <c r="R265" s="23">
        <v>19187.466</v>
      </c>
      <c r="S265" s="23">
        <v>19448.046999999999</v>
      </c>
      <c r="T265" s="23">
        <v>19870.620999999999</v>
      </c>
      <c r="U265" s="23">
        <v>20321.038</v>
      </c>
      <c r="V265" s="23">
        <v>20554.312000000002</v>
      </c>
      <c r="W265" s="23">
        <v>20767.442999999999</v>
      </c>
      <c r="X265" s="23">
        <v>20955.705999999998</v>
      </c>
      <c r="Y265" s="23">
        <v>21130.760999999999</v>
      </c>
    </row>
    <row r="266" spans="2:25" x14ac:dyDescent="0.4">
      <c r="B266" s="31" t="s">
        <v>293</v>
      </c>
      <c r="C266" s="19">
        <v>249</v>
      </c>
      <c r="D266" s="19" t="s">
        <v>17</v>
      </c>
      <c r="E266" s="21" t="s">
        <v>19</v>
      </c>
      <c r="F266" s="21">
        <v>276</v>
      </c>
      <c r="G266" s="22" t="s">
        <v>71</v>
      </c>
      <c r="H266" s="21">
        <v>926</v>
      </c>
      <c r="I266" s="23">
        <v>18170.597000000002</v>
      </c>
      <c r="J266" s="23">
        <v>19621.427</v>
      </c>
      <c r="K266" s="23">
        <v>21767.120999999999</v>
      </c>
      <c r="L266" s="23">
        <v>23602.348999999998</v>
      </c>
      <c r="M266" s="23">
        <v>23895.835999999999</v>
      </c>
      <c r="N266" s="23">
        <v>23898.239000000001</v>
      </c>
      <c r="O266" s="23">
        <v>24040.206999999999</v>
      </c>
      <c r="P266" s="23">
        <v>24124.691999999999</v>
      </c>
      <c r="Q266" s="23">
        <v>23805.71</v>
      </c>
      <c r="R266" s="23">
        <v>23607.482</v>
      </c>
      <c r="S266" s="23">
        <v>23371.436000000002</v>
      </c>
      <c r="T266" s="23">
        <v>23037.93</v>
      </c>
      <c r="U266" s="23">
        <v>22784.063999999998</v>
      </c>
      <c r="V266" s="23">
        <v>22875.894</v>
      </c>
      <c r="W266" s="23">
        <v>23002.974999999999</v>
      </c>
      <c r="X266" s="23">
        <v>23188.058000000001</v>
      </c>
      <c r="Y266" s="23">
        <v>23393.558000000001</v>
      </c>
    </row>
    <row r="267" spans="2:25" x14ac:dyDescent="0.4">
      <c r="B267" s="31" t="s">
        <v>294</v>
      </c>
      <c r="C267" s="19">
        <v>250</v>
      </c>
      <c r="D267" s="19" t="s">
        <v>17</v>
      </c>
      <c r="E267" s="21" t="s">
        <v>19</v>
      </c>
      <c r="F267" s="21">
        <v>442</v>
      </c>
      <c r="G267" s="22" t="s">
        <v>71</v>
      </c>
      <c r="H267" s="21">
        <v>926</v>
      </c>
      <c r="I267" s="23">
        <v>90.082999999999998</v>
      </c>
      <c r="J267" s="23">
        <v>104.923</v>
      </c>
      <c r="K267" s="23">
        <v>124.538</v>
      </c>
      <c r="L267" s="23">
        <v>146.40799999999999</v>
      </c>
      <c r="M267" s="23">
        <v>165.09</v>
      </c>
      <c r="N267" s="23">
        <v>179.346</v>
      </c>
      <c r="O267" s="23">
        <v>193.57300000000001</v>
      </c>
      <c r="P267" s="23">
        <v>206.523</v>
      </c>
      <c r="Q267" s="23">
        <v>217.047</v>
      </c>
      <c r="R267" s="23">
        <v>224.80500000000001</v>
      </c>
      <c r="S267" s="23">
        <v>230.48</v>
      </c>
      <c r="T267" s="23">
        <v>234.911</v>
      </c>
      <c r="U267" s="23">
        <v>240.583</v>
      </c>
      <c r="V267" s="23">
        <v>247.02600000000001</v>
      </c>
      <c r="W267" s="23">
        <v>254.529</v>
      </c>
      <c r="X267" s="23">
        <v>262.70800000000003</v>
      </c>
      <c r="Y267" s="23">
        <v>271.928</v>
      </c>
    </row>
    <row r="268" spans="2:25" x14ac:dyDescent="0.4">
      <c r="B268" s="31" t="s">
        <v>295</v>
      </c>
      <c r="C268" s="19">
        <v>251</v>
      </c>
      <c r="D268" s="19" t="s">
        <v>17</v>
      </c>
      <c r="E268" s="21" t="s">
        <v>19</v>
      </c>
      <c r="F268" s="21">
        <v>528</v>
      </c>
      <c r="G268" s="22" t="s">
        <v>71</v>
      </c>
      <c r="H268" s="21">
        <v>926</v>
      </c>
      <c r="I268" s="23">
        <v>3432.942</v>
      </c>
      <c r="J268" s="23">
        <v>3849.5610000000001</v>
      </c>
      <c r="K268" s="23">
        <v>4295.1760000000004</v>
      </c>
      <c r="L268" s="23">
        <v>4672.3159999999998</v>
      </c>
      <c r="M268" s="23">
        <v>4847.1809999999996</v>
      </c>
      <c r="N268" s="23">
        <v>4833.3649999999998</v>
      </c>
      <c r="O268" s="23">
        <v>4806.1490000000003</v>
      </c>
      <c r="P268" s="23">
        <v>4824.8459999999995</v>
      </c>
      <c r="Q268" s="23">
        <v>4864.424</v>
      </c>
      <c r="R268" s="23">
        <v>4901.7520000000004</v>
      </c>
      <c r="S268" s="23">
        <v>4993.0469999999996</v>
      </c>
      <c r="T268" s="23">
        <v>5042.9849999999997</v>
      </c>
      <c r="U268" s="23">
        <v>5055.2539999999999</v>
      </c>
      <c r="V268" s="23">
        <v>5029.5789999999997</v>
      </c>
      <c r="W268" s="23">
        <v>5025.5889999999999</v>
      </c>
      <c r="X268" s="23">
        <v>5038.4369999999999</v>
      </c>
      <c r="Y268" s="23">
        <v>5061.5789999999997</v>
      </c>
    </row>
    <row r="269" spans="2:25" x14ac:dyDescent="0.4">
      <c r="B269" s="31" t="s">
        <v>296</v>
      </c>
      <c r="C269" s="19">
        <v>252</v>
      </c>
      <c r="D269" s="19" t="s">
        <v>17</v>
      </c>
      <c r="E269" s="21" t="s">
        <v>19</v>
      </c>
      <c r="F269" s="21">
        <v>756</v>
      </c>
      <c r="G269" s="22" t="s">
        <v>71</v>
      </c>
      <c r="H269" s="21">
        <v>926</v>
      </c>
      <c r="I269" s="23">
        <v>1652.82</v>
      </c>
      <c r="J269" s="23">
        <v>1867.9190000000001</v>
      </c>
      <c r="K269" s="23">
        <v>2148.489</v>
      </c>
      <c r="L269" s="23">
        <v>2419.2159999999999</v>
      </c>
      <c r="M269" s="23">
        <v>2576.5639999999999</v>
      </c>
      <c r="N269" s="23">
        <v>2682.3009999999999</v>
      </c>
      <c r="O269" s="23">
        <v>2812.5639999999999</v>
      </c>
      <c r="P269" s="23">
        <v>2902.0940000000001</v>
      </c>
      <c r="Q269" s="23">
        <v>2955.7629999999999</v>
      </c>
      <c r="R269" s="23">
        <v>2976.7190000000001</v>
      </c>
      <c r="S269" s="23">
        <v>2989.261</v>
      </c>
      <c r="T269" s="23">
        <v>3010.5770000000002</v>
      </c>
      <c r="U269" s="23">
        <v>3052.1120000000001</v>
      </c>
      <c r="V269" s="23">
        <v>3117.8470000000002</v>
      </c>
      <c r="W269" s="23">
        <v>3198.7269999999999</v>
      </c>
      <c r="X269" s="23">
        <v>3287.7370000000001</v>
      </c>
      <c r="Y269" s="23">
        <v>3377.6350000000002</v>
      </c>
    </row>
    <row r="270" spans="2:25" x14ac:dyDescent="0.4">
      <c r="B270" s="28" t="s">
        <v>60</v>
      </c>
      <c r="C270" s="19">
        <v>253</v>
      </c>
      <c r="D270" s="19" t="s">
        <v>17</v>
      </c>
      <c r="E270" s="21" t="s">
        <v>19</v>
      </c>
      <c r="F270" s="21">
        <v>918</v>
      </c>
      <c r="G270" s="22" t="s">
        <v>252</v>
      </c>
      <c r="H270" s="21">
        <v>1829</v>
      </c>
      <c r="I270" s="23">
        <v>61902.510999999999</v>
      </c>
      <c r="J270" s="23">
        <v>71563.085300000006</v>
      </c>
      <c r="K270" s="23">
        <v>80136.815799999997</v>
      </c>
      <c r="L270" s="23">
        <v>86046.131899999993</v>
      </c>
      <c r="M270" s="23">
        <v>89797.2405</v>
      </c>
      <c r="N270" s="23">
        <v>92659.398300000001</v>
      </c>
      <c r="O270" s="23">
        <v>96202.515299999999</v>
      </c>
      <c r="P270" s="23">
        <v>100965.0377</v>
      </c>
      <c r="Q270" s="23">
        <v>107061.5368</v>
      </c>
      <c r="R270" s="23">
        <v>112336.13830000001</v>
      </c>
      <c r="S270" s="23">
        <v>117102.798</v>
      </c>
      <c r="T270" s="23">
        <v>122006.56879999999</v>
      </c>
      <c r="U270" s="23">
        <v>125346.25320000001</v>
      </c>
      <c r="V270" s="23">
        <v>127951.0625</v>
      </c>
      <c r="W270" s="23">
        <v>130713.446</v>
      </c>
      <c r="X270" s="23">
        <v>133758.84830000001</v>
      </c>
      <c r="Y270" s="23">
        <v>136923.0863</v>
      </c>
    </row>
    <row r="271" spans="2:25" x14ac:dyDescent="0.4">
      <c r="B271" s="29" t="s">
        <v>297</v>
      </c>
      <c r="C271" s="19">
        <v>254</v>
      </c>
      <c r="D271" s="19" t="s">
        <v>17</v>
      </c>
      <c r="E271" s="21" t="s">
        <v>19</v>
      </c>
      <c r="F271" s="21">
        <v>124</v>
      </c>
      <c r="G271" s="22" t="s">
        <v>71</v>
      </c>
      <c r="H271" s="21">
        <v>918</v>
      </c>
      <c r="I271" s="23">
        <v>6832.9740000000002</v>
      </c>
      <c r="J271" s="23">
        <v>8080.4579999999996</v>
      </c>
      <c r="K271" s="23">
        <v>9317.1949999999997</v>
      </c>
      <c r="L271" s="23">
        <v>10034.476000000001</v>
      </c>
      <c r="M271" s="23">
        <v>10520.982</v>
      </c>
      <c r="N271" s="23">
        <v>10928.806</v>
      </c>
      <c r="O271" s="23">
        <v>11436.415999999999</v>
      </c>
      <c r="P271" s="23">
        <v>11945.76</v>
      </c>
      <c r="Q271" s="23">
        <v>12699.27</v>
      </c>
      <c r="R271" s="23">
        <v>13332.018</v>
      </c>
      <c r="S271" s="23">
        <v>13813.923000000001</v>
      </c>
      <c r="T271" s="23">
        <v>14345.103999999999</v>
      </c>
      <c r="U271" s="23">
        <v>14806.491</v>
      </c>
      <c r="V271" s="23">
        <v>15236.834000000001</v>
      </c>
      <c r="W271" s="23">
        <v>15637.679</v>
      </c>
      <c r="X271" s="23">
        <v>16061.939</v>
      </c>
      <c r="Y271" s="23">
        <v>16528.453000000001</v>
      </c>
    </row>
    <row r="272" spans="2:25" x14ac:dyDescent="0.4">
      <c r="B272" s="29" t="s">
        <v>298</v>
      </c>
      <c r="C272" s="19">
        <v>255</v>
      </c>
      <c r="D272" s="19" t="s">
        <v>17</v>
      </c>
      <c r="E272" s="21" t="s">
        <v>19</v>
      </c>
      <c r="F272" s="21">
        <v>840</v>
      </c>
      <c r="G272" s="22" t="s">
        <v>71</v>
      </c>
      <c r="H272" s="21">
        <v>918</v>
      </c>
      <c r="I272" s="23">
        <v>55048.805999999997</v>
      </c>
      <c r="J272" s="23">
        <v>63483.188000000002</v>
      </c>
      <c r="K272" s="23">
        <v>70841.755000000005</v>
      </c>
      <c r="L272" s="23">
        <v>76045.148000000001</v>
      </c>
      <c r="M272" s="23">
        <v>79341.64</v>
      </c>
      <c r="N272" s="23">
        <v>81778.482000000004</v>
      </c>
      <c r="O272" s="23">
        <v>84813.266000000003</v>
      </c>
      <c r="P272" s="23">
        <v>89045.485000000001</v>
      </c>
      <c r="Q272" s="23">
        <v>94356.18</v>
      </c>
      <c r="R272" s="23">
        <v>98968.399000000005</v>
      </c>
      <c r="S272" s="23">
        <v>103352.659</v>
      </c>
      <c r="T272" s="23">
        <v>107680.111</v>
      </c>
      <c r="U272" s="23">
        <v>110584.868</v>
      </c>
      <c r="V272" s="23">
        <v>112695.144</v>
      </c>
      <c r="W272" s="23">
        <v>115054.402</v>
      </c>
      <c r="X272" s="23">
        <v>117764.571</v>
      </c>
      <c r="Y272" s="23">
        <v>120608.019</v>
      </c>
    </row>
  </sheetData>
  <mergeCells count="2">
    <mergeCell ref="F16:F17"/>
    <mergeCell ref="H16:H17"/>
  </mergeCells>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D70DC-0A98-43E1-AB29-D459FC0D3093}">
  <dimension ref="B1:D256"/>
  <sheetViews>
    <sheetView workbookViewId="0">
      <pane ySplit="1" topLeftCell="A2" activePane="bottomLeft" state="frozen"/>
      <selection pane="bottomLeft" activeCell="D7" sqref="D7"/>
    </sheetView>
  </sheetViews>
  <sheetFormatPr defaultRowHeight="18.75" x14ac:dyDescent="0.4"/>
  <cols>
    <col min="3" max="3" width="51.625" style="34" customWidth="1"/>
    <col min="4" max="4" width="21.5" customWidth="1"/>
  </cols>
  <sheetData>
    <row r="1" spans="2:4" x14ac:dyDescent="0.4">
      <c r="B1" s="15" t="s">
        <v>12</v>
      </c>
      <c r="C1" s="16" t="s">
        <v>14</v>
      </c>
      <c r="D1" s="35"/>
    </row>
    <row r="2" spans="2:4" x14ac:dyDescent="0.2">
      <c r="B2" s="19">
        <v>1</v>
      </c>
      <c r="C2" s="20" t="s">
        <v>18</v>
      </c>
    </row>
    <row r="3" spans="2:4" x14ac:dyDescent="0.2">
      <c r="B3" s="19">
        <v>2</v>
      </c>
      <c r="C3" s="24" t="s">
        <v>21</v>
      </c>
    </row>
    <row r="4" spans="2:4" x14ac:dyDescent="0.2">
      <c r="B4" s="19">
        <v>3</v>
      </c>
      <c r="C4" s="25" t="s">
        <v>25</v>
      </c>
    </row>
    <row r="5" spans="2:4" x14ac:dyDescent="0.2">
      <c r="B5" s="19">
        <v>4</v>
      </c>
      <c r="C5" s="25" t="s">
        <v>28</v>
      </c>
    </row>
    <row r="6" spans="2:4" x14ac:dyDescent="0.2">
      <c r="B6" s="19">
        <v>5</v>
      </c>
      <c r="C6" s="26" t="s">
        <v>30</v>
      </c>
    </row>
    <row r="7" spans="2:4" x14ac:dyDescent="0.2">
      <c r="B7" s="19">
        <v>6</v>
      </c>
      <c r="C7" s="26" t="s">
        <v>32</v>
      </c>
    </row>
    <row r="8" spans="2:4" x14ac:dyDescent="0.2">
      <c r="B8" s="19">
        <v>7</v>
      </c>
      <c r="C8" s="25" t="s">
        <v>34</v>
      </c>
    </row>
    <row r="9" spans="2:4" x14ac:dyDescent="0.2">
      <c r="B9" s="19">
        <v>8</v>
      </c>
      <c r="C9" s="25" t="s">
        <v>35</v>
      </c>
    </row>
    <row r="10" spans="2:4" x14ac:dyDescent="0.2">
      <c r="B10" s="19">
        <v>9</v>
      </c>
      <c r="C10" s="25" t="s">
        <v>38</v>
      </c>
    </row>
    <row r="11" spans="2:4" x14ac:dyDescent="0.2">
      <c r="B11" s="19">
        <v>10</v>
      </c>
      <c r="C11" s="24" t="s">
        <v>40</v>
      </c>
    </row>
    <row r="12" spans="2:4" x14ac:dyDescent="0.2">
      <c r="B12" s="19">
        <v>11</v>
      </c>
      <c r="C12" s="25" t="s">
        <v>41</v>
      </c>
    </row>
    <row r="13" spans="2:4" x14ac:dyDescent="0.2">
      <c r="B13" s="19">
        <v>12</v>
      </c>
      <c r="C13" s="25" t="s">
        <v>44</v>
      </c>
    </row>
    <row r="14" spans="2:4" x14ac:dyDescent="0.2">
      <c r="B14" s="19">
        <v>13</v>
      </c>
      <c r="C14" s="26" t="s">
        <v>45</v>
      </c>
    </row>
    <row r="15" spans="2:4" x14ac:dyDescent="0.2">
      <c r="B15" s="19">
        <v>14</v>
      </c>
      <c r="C15" s="26" t="s">
        <v>46</v>
      </c>
    </row>
    <row r="16" spans="2:4" x14ac:dyDescent="0.2">
      <c r="B16" s="19">
        <v>15</v>
      </c>
      <c r="C16" s="25" t="s">
        <v>47</v>
      </c>
    </row>
    <row r="17" spans="2:3" x14ac:dyDescent="0.2">
      <c r="B17" s="19">
        <v>16</v>
      </c>
      <c r="C17" s="25" t="s">
        <v>48</v>
      </c>
    </row>
    <row r="18" spans="2:3" x14ac:dyDescent="0.2">
      <c r="B18" s="19">
        <v>17</v>
      </c>
      <c r="C18" s="24" t="s">
        <v>49</v>
      </c>
    </row>
    <row r="19" spans="2:3" x14ac:dyDescent="0.2">
      <c r="B19" s="19">
        <v>18</v>
      </c>
      <c r="C19" s="25" t="s">
        <v>51</v>
      </c>
    </row>
    <row r="20" spans="2:3" x14ac:dyDescent="0.2">
      <c r="B20" s="19">
        <v>19</v>
      </c>
      <c r="C20" s="25" t="s">
        <v>54</v>
      </c>
    </row>
    <row r="21" spans="2:3" x14ac:dyDescent="0.2">
      <c r="B21" s="19">
        <v>20</v>
      </c>
      <c r="C21" s="25" t="s">
        <v>56</v>
      </c>
    </row>
    <row r="22" spans="2:3" x14ac:dyDescent="0.2">
      <c r="B22" s="19">
        <v>21</v>
      </c>
      <c r="C22" s="25" t="s">
        <v>58</v>
      </c>
    </row>
    <row r="23" spans="2:3" x14ac:dyDescent="0.2">
      <c r="B23" s="19">
        <v>22</v>
      </c>
      <c r="C23" s="25" t="s">
        <v>60</v>
      </c>
    </row>
    <row r="24" spans="2:3" x14ac:dyDescent="0.2">
      <c r="B24" s="19">
        <v>23</v>
      </c>
      <c r="C24" s="25" t="s">
        <v>62</v>
      </c>
    </row>
    <row r="25" spans="2:3" x14ac:dyDescent="0.2">
      <c r="B25" s="19">
        <v>24</v>
      </c>
      <c r="C25" s="24" t="s">
        <v>64</v>
      </c>
    </row>
    <row r="26" spans="2:3" x14ac:dyDescent="0.2">
      <c r="B26" s="19">
        <v>25</v>
      </c>
      <c r="C26" s="27" t="s">
        <v>66</v>
      </c>
    </row>
    <row r="27" spans="2:3" x14ac:dyDescent="0.2">
      <c r="B27" s="19">
        <v>26</v>
      </c>
      <c r="C27" s="28" t="s">
        <v>68</v>
      </c>
    </row>
    <row r="28" spans="2:3" x14ac:dyDescent="0.2">
      <c r="B28" s="19">
        <v>27</v>
      </c>
      <c r="C28" s="29" t="s">
        <v>70</v>
      </c>
    </row>
    <row r="29" spans="2:3" x14ac:dyDescent="0.2">
      <c r="B29" s="19">
        <v>28</v>
      </c>
      <c r="C29" s="29" t="s">
        <v>72</v>
      </c>
    </row>
    <row r="30" spans="2:3" x14ac:dyDescent="0.2">
      <c r="B30" s="19">
        <v>29</v>
      </c>
      <c r="C30" s="29" t="s">
        <v>73</v>
      </c>
    </row>
    <row r="31" spans="2:3" x14ac:dyDescent="0.2">
      <c r="B31" s="19">
        <v>30</v>
      </c>
      <c r="C31" s="29" t="s">
        <v>74</v>
      </c>
    </row>
    <row r="32" spans="2:3" x14ac:dyDescent="0.2">
      <c r="B32" s="19">
        <v>31</v>
      </c>
      <c r="C32" s="29" t="s">
        <v>75</v>
      </c>
    </row>
    <row r="33" spans="2:3" x14ac:dyDescent="0.2">
      <c r="B33" s="19">
        <v>32</v>
      </c>
      <c r="C33" s="29" t="s">
        <v>76</v>
      </c>
    </row>
    <row r="34" spans="2:3" x14ac:dyDescent="0.2">
      <c r="B34" s="19">
        <v>33</v>
      </c>
      <c r="C34" s="29" t="s">
        <v>77</v>
      </c>
    </row>
    <row r="35" spans="2:3" x14ac:dyDescent="0.2">
      <c r="B35" s="19">
        <v>34</v>
      </c>
      <c r="C35" s="29" t="s">
        <v>78</v>
      </c>
    </row>
    <row r="36" spans="2:3" x14ac:dyDescent="0.2">
      <c r="B36" s="19">
        <v>35</v>
      </c>
      <c r="C36" s="29" t="s">
        <v>79</v>
      </c>
    </row>
    <row r="37" spans="2:3" x14ac:dyDescent="0.2">
      <c r="B37" s="19">
        <v>36</v>
      </c>
      <c r="C37" s="29" t="s">
        <v>80</v>
      </c>
    </row>
    <row r="38" spans="2:3" x14ac:dyDescent="0.2">
      <c r="B38" s="19">
        <v>37</v>
      </c>
      <c r="C38" s="29" t="s">
        <v>81</v>
      </c>
    </row>
    <row r="39" spans="2:3" x14ac:dyDescent="0.2">
      <c r="B39" s="19">
        <v>38</v>
      </c>
      <c r="C39" s="29" t="s">
        <v>82</v>
      </c>
    </row>
    <row r="40" spans="2:3" x14ac:dyDescent="0.2">
      <c r="B40" s="19">
        <v>39</v>
      </c>
      <c r="C40" s="29" t="s">
        <v>83</v>
      </c>
    </row>
    <row r="41" spans="2:3" x14ac:dyDescent="0.2">
      <c r="B41" s="19">
        <v>40</v>
      </c>
      <c r="C41" s="29" t="s">
        <v>84</v>
      </c>
    </row>
    <row r="42" spans="2:3" x14ac:dyDescent="0.2">
      <c r="B42" s="19">
        <v>41</v>
      </c>
      <c r="C42" s="29" t="s">
        <v>85</v>
      </c>
    </row>
    <row r="43" spans="2:3" x14ac:dyDescent="0.2">
      <c r="B43" s="19">
        <v>42</v>
      </c>
      <c r="C43" s="29" t="s">
        <v>86</v>
      </c>
    </row>
    <row r="44" spans="2:3" x14ac:dyDescent="0.2">
      <c r="B44" s="19">
        <v>43</v>
      </c>
      <c r="C44" s="29" t="s">
        <v>87</v>
      </c>
    </row>
    <row r="45" spans="2:3" x14ac:dyDescent="0.2">
      <c r="B45" s="19">
        <v>44</v>
      </c>
      <c r="C45" s="29" t="s">
        <v>88</v>
      </c>
    </row>
    <row r="46" spans="2:3" x14ac:dyDescent="0.2">
      <c r="B46" s="19">
        <v>45</v>
      </c>
      <c r="C46" s="29" t="s">
        <v>89</v>
      </c>
    </row>
    <row r="47" spans="2:3" x14ac:dyDescent="0.2">
      <c r="B47" s="19">
        <v>46</v>
      </c>
      <c r="C47" s="29" t="s">
        <v>90</v>
      </c>
    </row>
    <row r="48" spans="2:3" x14ac:dyDescent="0.2">
      <c r="B48" s="19">
        <v>47</v>
      </c>
      <c r="C48" s="28" t="s">
        <v>91</v>
      </c>
    </row>
    <row r="49" spans="2:3" x14ac:dyDescent="0.2">
      <c r="B49" s="19">
        <v>48</v>
      </c>
      <c r="C49" s="29" t="s">
        <v>92</v>
      </c>
    </row>
    <row r="50" spans="2:3" x14ac:dyDescent="0.2">
      <c r="B50" s="19">
        <v>49</v>
      </c>
      <c r="C50" s="29" t="s">
        <v>93</v>
      </c>
    </row>
    <row r="51" spans="2:3" x14ac:dyDescent="0.2">
      <c r="B51" s="19">
        <v>50</v>
      </c>
      <c r="C51" s="29" t="s">
        <v>94</v>
      </c>
    </row>
    <row r="52" spans="2:3" x14ac:dyDescent="0.2">
      <c r="B52" s="19">
        <v>51</v>
      </c>
      <c r="C52" s="29" t="s">
        <v>95</v>
      </c>
    </row>
    <row r="53" spans="2:3" x14ac:dyDescent="0.2">
      <c r="B53" s="19">
        <v>52</v>
      </c>
      <c r="C53" s="29" t="s">
        <v>96</v>
      </c>
    </row>
    <row r="54" spans="2:3" x14ac:dyDescent="0.2">
      <c r="B54" s="19">
        <v>53</v>
      </c>
      <c r="C54" s="29" t="s">
        <v>97</v>
      </c>
    </row>
    <row r="55" spans="2:3" x14ac:dyDescent="0.2">
      <c r="B55" s="19">
        <v>54</v>
      </c>
      <c r="C55" s="29" t="s">
        <v>98</v>
      </c>
    </row>
    <row r="56" spans="2:3" x14ac:dyDescent="0.2">
      <c r="B56" s="19">
        <v>55</v>
      </c>
      <c r="C56" s="29" t="s">
        <v>99</v>
      </c>
    </row>
    <row r="57" spans="2:3" x14ac:dyDescent="0.2">
      <c r="B57" s="19">
        <v>56</v>
      </c>
      <c r="C57" s="29" t="s">
        <v>100</v>
      </c>
    </row>
    <row r="58" spans="2:3" x14ac:dyDescent="0.2">
      <c r="B58" s="19">
        <v>57</v>
      </c>
      <c r="C58" s="28" t="s">
        <v>101</v>
      </c>
    </row>
    <row r="59" spans="2:3" x14ac:dyDescent="0.2">
      <c r="B59" s="19">
        <v>58</v>
      </c>
      <c r="C59" s="29" t="s">
        <v>102</v>
      </c>
    </row>
    <row r="60" spans="2:3" x14ac:dyDescent="0.2">
      <c r="B60" s="19">
        <v>59</v>
      </c>
      <c r="C60" s="29" t="s">
        <v>103</v>
      </c>
    </row>
    <row r="61" spans="2:3" x14ac:dyDescent="0.2">
      <c r="B61" s="19">
        <v>60</v>
      </c>
      <c r="C61" s="29" t="s">
        <v>104</v>
      </c>
    </row>
    <row r="62" spans="2:3" x14ac:dyDescent="0.2">
      <c r="B62" s="19">
        <v>61</v>
      </c>
      <c r="C62" s="29" t="s">
        <v>105</v>
      </c>
    </row>
    <row r="63" spans="2:3" x14ac:dyDescent="0.2">
      <c r="B63" s="19">
        <v>62</v>
      </c>
      <c r="C63" s="29" t="s">
        <v>106</v>
      </c>
    </row>
    <row r="64" spans="2:3" x14ac:dyDescent="0.2">
      <c r="B64" s="19">
        <v>63</v>
      </c>
      <c r="C64" s="28" t="s">
        <v>107</v>
      </c>
    </row>
    <row r="65" spans="2:3" x14ac:dyDescent="0.2">
      <c r="B65" s="19">
        <v>64</v>
      </c>
      <c r="C65" s="29" t="s">
        <v>108</v>
      </c>
    </row>
    <row r="66" spans="2:3" x14ac:dyDescent="0.2">
      <c r="B66" s="19">
        <v>65</v>
      </c>
      <c r="C66" s="29" t="s">
        <v>109</v>
      </c>
    </row>
    <row r="67" spans="2:3" x14ac:dyDescent="0.2">
      <c r="B67" s="19">
        <v>66</v>
      </c>
      <c r="C67" s="29" t="s">
        <v>110</v>
      </c>
    </row>
    <row r="68" spans="2:3" x14ac:dyDescent="0.2">
      <c r="B68" s="19">
        <v>67</v>
      </c>
      <c r="C68" s="29" t="s">
        <v>111</v>
      </c>
    </row>
    <row r="69" spans="2:3" x14ac:dyDescent="0.2">
      <c r="B69" s="19">
        <v>68</v>
      </c>
      <c r="C69" s="29" t="s">
        <v>112</v>
      </c>
    </row>
    <row r="70" spans="2:3" x14ac:dyDescent="0.2">
      <c r="B70" s="19">
        <v>69</v>
      </c>
      <c r="C70" s="29" t="s">
        <v>113</v>
      </c>
    </row>
    <row r="71" spans="2:3" x14ac:dyDescent="0.2">
      <c r="B71" s="19">
        <v>70</v>
      </c>
      <c r="C71" s="29" t="s">
        <v>114</v>
      </c>
    </row>
    <row r="72" spans="2:3" x14ac:dyDescent="0.2">
      <c r="B72" s="19">
        <v>71</v>
      </c>
      <c r="C72" s="29" t="s">
        <v>115</v>
      </c>
    </row>
    <row r="73" spans="2:3" x14ac:dyDescent="0.2">
      <c r="B73" s="19">
        <v>72</v>
      </c>
      <c r="C73" s="29" t="s">
        <v>116</v>
      </c>
    </row>
    <row r="74" spans="2:3" x14ac:dyDescent="0.2">
      <c r="B74" s="19">
        <v>73</v>
      </c>
      <c r="C74" s="29" t="s">
        <v>117</v>
      </c>
    </row>
    <row r="75" spans="2:3" x14ac:dyDescent="0.2">
      <c r="B75" s="19">
        <v>74</v>
      </c>
      <c r="C75" s="29" t="s">
        <v>118</v>
      </c>
    </row>
    <row r="76" spans="2:3" x14ac:dyDescent="0.2">
      <c r="B76" s="19">
        <v>75</v>
      </c>
      <c r="C76" s="29" t="s">
        <v>119</v>
      </c>
    </row>
    <row r="77" spans="2:3" x14ac:dyDescent="0.2">
      <c r="B77" s="19">
        <v>76</v>
      </c>
      <c r="C77" s="29" t="s">
        <v>120</v>
      </c>
    </row>
    <row r="78" spans="2:3" x14ac:dyDescent="0.2">
      <c r="B78" s="19">
        <v>77</v>
      </c>
      <c r="C78" s="29" t="s">
        <v>121</v>
      </c>
    </row>
    <row r="79" spans="2:3" x14ac:dyDescent="0.2">
      <c r="B79" s="19">
        <v>78</v>
      </c>
      <c r="C79" s="29" t="s">
        <v>122</v>
      </c>
    </row>
    <row r="80" spans="2:3" x14ac:dyDescent="0.2">
      <c r="B80" s="19">
        <v>79</v>
      </c>
      <c r="C80" s="29" t="s">
        <v>123</v>
      </c>
    </row>
    <row r="81" spans="2:3" x14ac:dyDescent="0.2">
      <c r="B81" s="19">
        <v>80</v>
      </c>
      <c r="C81" s="27" t="s">
        <v>124</v>
      </c>
    </row>
    <row r="82" spans="2:3" x14ac:dyDescent="0.2">
      <c r="B82" s="19">
        <v>81</v>
      </c>
      <c r="C82" s="28" t="s">
        <v>125</v>
      </c>
    </row>
    <row r="83" spans="2:3" x14ac:dyDescent="0.2">
      <c r="B83" s="19">
        <v>82</v>
      </c>
      <c r="C83" s="29" t="s">
        <v>126</v>
      </c>
    </row>
    <row r="84" spans="2:3" x14ac:dyDescent="0.2">
      <c r="B84" s="19">
        <v>83</v>
      </c>
      <c r="C84" s="29" t="s">
        <v>127</v>
      </c>
    </row>
    <row r="85" spans="2:3" x14ac:dyDescent="0.2">
      <c r="B85" s="19">
        <v>84</v>
      </c>
      <c r="C85" s="29" t="s">
        <v>128</v>
      </c>
    </row>
    <row r="86" spans="2:3" x14ac:dyDescent="0.2">
      <c r="B86" s="19">
        <v>85</v>
      </c>
      <c r="C86" s="29" t="s">
        <v>129</v>
      </c>
    </row>
    <row r="87" spans="2:3" x14ac:dyDescent="0.2">
      <c r="B87" s="19">
        <v>86</v>
      </c>
      <c r="C87" s="29" t="s">
        <v>130</v>
      </c>
    </row>
    <row r="88" spans="2:3" x14ac:dyDescent="0.2">
      <c r="B88" s="19">
        <v>87</v>
      </c>
      <c r="C88" s="29" t="s">
        <v>131</v>
      </c>
    </row>
    <row r="89" spans="2:3" x14ac:dyDescent="0.2">
      <c r="B89" s="19">
        <v>88</v>
      </c>
      <c r="C89" s="29" t="s">
        <v>132</v>
      </c>
    </row>
    <row r="90" spans="2:3" x14ac:dyDescent="0.2">
      <c r="B90" s="19">
        <v>89</v>
      </c>
      <c r="C90" s="28" t="s">
        <v>133</v>
      </c>
    </row>
    <row r="91" spans="2:3" x14ac:dyDescent="0.2">
      <c r="B91" s="19">
        <v>90</v>
      </c>
      <c r="C91" s="29" t="s">
        <v>134</v>
      </c>
    </row>
    <row r="92" spans="2:3" x14ac:dyDescent="0.2">
      <c r="B92" s="19">
        <v>91</v>
      </c>
      <c r="C92" s="29" t="s">
        <v>135</v>
      </c>
    </row>
    <row r="93" spans="2:3" x14ac:dyDescent="0.2">
      <c r="B93" s="19">
        <v>92</v>
      </c>
      <c r="C93" s="29" t="s">
        <v>136</v>
      </c>
    </row>
    <row r="94" spans="2:3" x14ac:dyDescent="0.2">
      <c r="B94" s="19">
        <v>93</v>
      </c>
      <c r="C94" s="29" t="s">
        <v>137</v>
      </c>
    </row>
    <row r="95" spans="2:3" x14ac:dyDescent="0.2">
      <c r="B95" s="19">
        <v>94</v>
      </c>
      <c r="C95" s="29" t="s">
        <v>138</v>
      </c>
    </row>
    <row r="96" spans="2:3" x14ac:dyDescent="0.2">
      <c r="B96" s="19">
        <v>95</v>
      </c>
      <c r="C96" s="29" t="s">
        <v>139</v>
      </c>
    </row>
    <row r="97" spans="2:3" x14ac:dyDescent="0.2">
      <c r="B97" s="19">
        <v>96</v>
      </c>
      <c r="C97" s="29" t="s">
        <v>140</v>
      </c>
    </row>
    <row r="98" spans="2:3" x14ac:dyDescent="0.2">
      <c r="B98" s="19">
        <v>97</v>
      </c>
      <c r="C98" s="29" t="s">
        <v>141</v>
      </c>
    </row>
    <row r="99" spans="2:3" x14ac:dyDescent="0.2">
      <c r="B99" s="19">
        <v>98</v>
      </c>
      <c r="C99" s="29" t="s">
        <v>142</v>
      </c>
    </row>
    <row r="100" spans="2:3" x14ac:dyDescent="0.2">
      <c r="B100" s="19">
        <v>99</v>
      </c>
      <c r="C100" s="29" t="s">
        <v>143</v>
      </c>
    </row>
    <row r="101" spans="2:3" x14ac:dyDescent="0.2">
      <c r="B101" s="19">
        <v>100</v>
      </c>
      <c r="C101" s="29" t="s">
        <v>144</v>
      </c>
    </row>
    <row r="102" spans="2:3" x14ac:dyDescent="0.2">
      <c r="B102" s="19">
        <v>101</v>
      </c>
      <c r="C102" s="29" t="s">
        <v>145</v>
      </c>
    </row>
    <row r="103" spans="2:3" x14ac:dyDescent="0.2">
      <c r="B103" s="19">
        <v>102</v>
      </c>
      <c r="C103" s="29" t="s">
        <v>146</v>
      </c>
    </row>
    <row r="104" spans="2:3" x14ac:dyDescent="0.2">
      <c r="B104" s="19">
        <v>103</v>
      </c>
      <c r="C104" s="29" t="s">
        <v>147</v>
      </c>
    </row>
    <row r="105" spans="2:3" x14ac:dyDescent="0.2">
      <c r="B105" s="19">
        <v>104</v>
      </c>
      <c r="C105" s="29" t="s">
        <v>148</v>
      </c>
    </row>
    <row r="106" spans="2:3" x14ac:dyDescent="0.2">
      <c r="B106" s="19">
        <v>105</v>
      </c>
      <c r="C106" s="29" t="s">
        <v>149</v>
      </c>
    </row>
    <row r="107" spans="2:3" x14ac:dyDescent="0.2">
      <c r="B107" s="19">
        <v>106</v>
      </c>
      <c r="C107" s="29" t="s">
        <v>150</v>
      </c>
    </row>
    <row r="108" spans="2:3" x14ac:dyDescent="0.2">
      <c r="B108" s="19">
        <v>107</v>
      </c>
      <c r="C108" s="29" t="s">
        <v>151</v>
      </c>
    </row>
    <row r="109" spans="2:3" x14ac:dyDescent="0.2">
      <c r="B109" s="19">
        <v>108</v>
      </c>
      <c r="C109" s="27" t="s">
        <v>152</v>
      </c>
    </row>
    <row r="110" spans="2:3" x14ac:dyDescent="0.2">
      <c r="B110" s="19">
        <v>109</v>
      </c>
      <c r="C110" s="28" t="s">
        <v>153</v>
      </c>
    </row>
    <row r="111" spans="2:3" x14ac:dyDescent="0.2">
      <c r="B111" s="19">
        <v>110</v>
      </c>
      <c r="C111" s="29" t="s">
        <v>154</v>
      </c>
    </row>
    <row r="112" spans="2:3" x14ac:dyDescent="0.2">
      <c r="B112" s="19">
        <v>111</v>
      </c>
      <c r="C112" s="29" t="s">
        <v>155</v>
      </c>
    </row>
    <row r="113" spans="2:3" x14ac:dyDescent="0.2">
      <c r="B113" s="19">
        <v>112</v>
      </c>
      <c r="C113" s="29" t="s">
        <v>156</v>
      </c>
    </row>
    <row r="114" spans="2:3" x14ac:dyDescent="0.2">
      <c r="B114" s="19">
        <v>113</v>
      </c>
      <c r="C114" s="29" t="s">
        <v>157</v>
      </c>
    </row>
    <row r="115" spans="2:3" x14ac:dyDescent="0.2">
      <c r="B115" s="19">
        <v>114</v>
      </c>
      <c r="C115" s="29" t="s">
        <v>158</v>
      </c>
    </row>
    <row r="116" spans="2:3" x14ac:dyDescent="0.2">
      <c r="B116" s="19">
        <v>115</v>
      </c>
      <c r="C116" s="28" t="s">
        <v>159</v>
      </c>
    </row>
    <row r="117" spans="2:3" x14ac:dyDescent="0.2">
      <c r="B117" s="19">
        <v>116</v>
      </c>
      <c r="C117" s="29" t="s">
        <v>160</v>
      </c>
    </row>
    <row r="118" spans="2:3" x14ac:dyDescent="0.2">
      <c r="B118" s="19">
        <v>117</v>
      </c>
      <c r="C118" s="29" t="s">
        <v>161</v>
      </c>
    </row>
    <row r="119" spans="2:3" x14ac:dyDescent="0.2">
      <c r="B119" s="19">
        <v>118</v>
      </c>
      <c r="C119" s="29" t="s">
        <v>162</v>
      </c>
    </row>
    <row r="120" spans="2:3" x14ac:dyDescent="0.2">
      <c r="B120" s="19">
        <v>119</v>
      </c>
      <c r="C120" s="29" t="s">
        <v>163</v>
      </c>
    </row>
    <row r="121" spans="2:3" x14ac:dyDescent="0.2">
      <c r="B121" s="19">
        <v>120</v>
      </c>
      <c r="C121" s="29" t="s">
        <v>164</v>
      </c>
    </row>
    <row r="122" spans="2:3" x14ac:dyDescent="0.2">
      <c r="B122" s="19">
        <v>121</v>
      </c>
      <c r="C122" s="29" t="s">
        <v>165</v>
      </c>
    </row>
    <row r="123" spans="2:3" x14ac:dyDescent="0.2">
      <c r="B123" s="19">
        <v>122</v>
      </c>
      <c r="C123" s="29" t="s">
        <v>166</v>
      </c>
    </row>
    <row r="124" spans="2:3" x14ac:dyDescent="0.2">
      <c r="B124" s="19">
        <v>123</v>
      </c>
      <c r="C124" s="29" t="s">
        <v>167</v>
      </c>
    </row>
    <row r="125" spans="2:3" x14ac:dyDescent="0.2">
      <c r="B125" s="19">
        <v>124</v>
      </c>
      <c r="C125" s="29" t="s">
        <v>168</v>
      </c>
    </row>
    <row r="126" spans="2:3" x14ac:dyDescent="0.2">
      <c r="B126" s="19">
        <v>125</v>
      </c>
      <c r="C126" s="27" t="s">
        <v>169</v>
      </c>
    </row>
    <row r="127" spans="2:3" x14ac:dyDescent="0.2">
      <c r="B127" s="19">
        <v>126</v>
      </c>
      <c r="C127" s="28" t="s">
        <v>170</v>
      </c>
    </row>
    <row r="128" spans="2:3" x14ac:dyDescent="0.2">
      <c r="B128" s="19">
        <v>127</v>
      </c>
      <c r="C128" s="29" t="s">
        <v>171</v>
      </c>
    </row>
    <row r="129" spans="2:3" x14ac:dyDescent="0.2">
      <c r="B129" s="19">
        <v>128</v>
      </c>
      <c r="C129" s="29" t="s">
        <v>172</v>
      </c>
    </row>
    <row r="130" spans="2:3" x14ac:dyDescent="0.2">
      <c r="B130" s="19">
        <v>129</v>
      </c>
      <c r="C130" s="29" t="s">
        <v>173</v>
      </c>
    </row>
    <row r="131" spans="2:3" x14ac:dyDescent="0.2">
      <c r="B131" s="19">
        <v>130</v>
      </c>
      <c r="C131" s="29" t="s">
        <v>174</v>
      </c>
    </row>
    <row r="132" spans="2:3" x14ac:dyDescent="0.2">
      <c r="B132" s="19">
        <v>131</v>
      </c>
      <c r="C132" s="29" t="s">
        <v>175</v>
      </c>
    </row>
    <row r="133" spans="2:3" x14ac:dyDescent="0.2">
      <c r="B133" s="19">
        <v>132</v>
      </c>
      <c r="C133" s="29" t="s">
        <v>176</v>
      </c>
    </row>
    <row r="134" spans="2:3" x14ac:dyDescent="0.2">
      <c r="B134" s="19">
        <v>133</v>
      </c>
      <c r="C134" s="29" t="s">
        <v>177</v>
      </c>
    </row>
    <row r="135" spans="2:3" x14ac:dyDescent="0.2">
      <c r="B135" s="19">
        <v>134</v>
      </c>
      <c r="C135" s="29" t="s">
        <v>178</v>
      </c>
    </row>
    <row r="136" spans="2:3" x14ac:dyDescent="0.2">
      <c r="B136" s="19">
        <v>135</v>
      </c>
      <c r="C136" s="28" t="s">
        <v>179</v>
      </c>
    </row>
    <row r="137" spans="2:3" x14ac:dyDescent="0.2">
      <c r="B137" s="19">
        <v>136</v>
      </c>
      <c r="C137" s="29" t="s">
        <v>180</v>
      </c>
    </row>
    <row r="138" spans="2:3" x14ac:dyDescent="0.2">
      <c r="B138" s="19">
        <v>137</v>
      </c>
      <c r="C138" s="29" t="s">
        <v>181</v>
      </c>
    </row>
    <row r="139" spans="2:3" x14ac:dyDescent="0.2">
      <c r="B139" s="19">
        <v>138</v>
      </c>
      <c r="C139" s="29" t="s">
        <v>182</v>
      </c>
    </row>
    <row r="140" spans="2:3" x14ac:dyDescent="0.2">
      <c r="B140" s="19">
        <v>139</v>
      </c>
      <c r="C140" s="29" t="s">
        <v>183</v>
      </c>
    </row>
    <row r="141" spans="2:3" x14ac:dyDescent="0.2">
      <c r="B141" s="19">
        <v>140</v>
      </c>
      <c r="C141" s="29" t="s">
        <v>184</v>
      </c>
    </row>
    <row r="142" spans="2:3" x14ac:dyDescent="0.2">
      <c r="B142" s="19">
        <v>141</v>
      </c>
      <c r="C142" s="29" t="s">
        <v>185</v>
      </c>
    </row>
    <row r="143" spans="2:3" x14ac:dyDescent="0.2">
      <c r="B143" s="19">
        <v>142</v>
      </c>
      <c r="C143" s="29" t="s">
        <v>186</v>
      </c>
    </row>
    <row r="144" spans="2:3" x14ac:dyDescent="0.2">
      <c r="B144" s="19">
        <v>143</v>
      </c>
      <c r="C144" s="29" t="s">
        <v>187</v>
      </c>
    </row>
    <row r="145" spans="2:3" x14ac:dyDescent="0.2">
      <c r="B145" s="19">
        <v>144</v>
      </c>
      <c r="C145" s="29" t="s">
        <v>188</v>
      </c>
    </row>
    <row r="146" spans="2:3" x14ac:dyDescent="0.2">
      <c r="B146" s="19">
        <v>145</v>
      </c>
      <c r="C146" s="29" t="s">
        <v>189</v>
      </c>
    </row>
    <row r="147" spans="2:3" x14ac:dyDescent="0.2">
      <c r="B147" s="19">
        <v>146</v>
      </c>
      <c r="C147" s="29" t="s">
        <v>190</v>
      </c>
    </row>
    <row r="148" spans="2:3" x14ac:dyDescent="0.2">
      <c r="B148" s="19">
        <v>147</v>
      </c>
      <c r="C148" s="27" t="s">
        <v>191</v>
      </c>
    </row>
    <row r="149" spans="2:3" x14ac:dyDescent="0.2">
      <c r="B149" s="19">
        <v>148</v>
      </c>
      <c r="C149" s="28" t="s">
        <v>192</v>
      </c>
    </row>
    <row r="150" spans="2:3" x14ac:dyDescent="0.2">
      <c r="B150" s="19">
        <v>149</v>
      </c>
      <c r="C150" s="29" t="s">
        <v>193</v>
      </c>
    </row>
    <row r="151" spans="2:3" x14ac:dyDescent="0.2">
      <c r="B151" s="19">
        <v>150</v>
      </c>
      <c r="C151" s="29" t="s">
        <v>194</v>
      </c>
    </row>
    <row r="152" spans="2:3" x14ac:dyDescent="0.2">
      <c r="B152" s="19">
        <v>151</v>
      </c>
      <c r="C152" s="29" t="s">
        <v>195</v>
      </c>
    </row>
    <row r="153" spans="2:3" x14ac:dyDescent="0.2">
      <c r="B153" s="19">
        <v>152</v>
      </c>
      <c r="C153" s="29" t="s">
        <v>196</v>
      </c>
    </row>
    <row r="154" spans="2:3" x14ac:dyDescent="0.2">
      <c r="B154" s="19">
        <v>153</v>
      </c>
      <c r="C154" s="29" t="s">
        <v>197</v>
      </c>
    </row>
    <row r="155" spans="2:3" x14ac:dyDescent="0.2">
      <c r="B155" s="19">
        <v>154</v>
      </c>
      <c r="C155" s="29" t="s">
        <v>198</v>
      </c>
    </row>
    <row r="156" spans="2:3" x14ac:dyDescent="0.2">
      <c r="B156" s="19">
        <v>155</v>
      </c>
      <c r="C156" s="29" t="s">
        <v>199</v>
      </c>
    </row>
    <row r="157" spans="2:3" x14ac:dyDescent="0.2">
      <c r="B157" s="19">
        <v>156</v>
      </c>
      <c r="C157" s="29" t="s">
        <v>200</v>
      </c>
    </row>
    <row r="158" spans="2:3" x14ac:dyDescent="0.2">
      <c r="B158" s="19">
        <v>157</v>
      </c>
      <c r="C158" s="29" t="s">
        <v>201</v>
      </c>
    </row>
    <row r="159" spans="2:3" x14ac:dyDescent="0.2">
      <c r="B159" s="19">
        <v>158</v>
      </c>
      <c r="C159" s="29" t="s">
        <v>202</v>
      </c>
    </row>
    <row r="160" spans="2:3" x14ac:dyDescent="0.2">
      <c r="B160" s="19">
        <v>159</v>
      </c>
      <c r="C160" s="29" t="s">
        <v>203</v>
      </c>
    </row>
    <row r="161" spans="2:3" x14ac:dyDescent="0.2">
      <c r="B161" s="19">
        <v>160</v>
      </c>
      <c r="C161" s="29" t="s">
        <v>204</v>
      </c>
    </row>
    <row r="162" spans="2:3" x14ac:dyDescent="0.2">
      <c r="B162" s="19">
        <v>161</v>
      </c>
      <c r="C162" s="29" t="s">
        <v>205</v>
      </c>
    </row>
    <row r="163" spans="2:3" x14ac:dyDescent="0.2">
      <c r="B163" s="19">
        <v>162</v>
      </c>
      <c r="C163" s="29" t="s">
        <v>206</v>
      </c>
    </row>
    <row r="164" spans="2:3" x14ac:dyDescent="0.2">
      <c r="B164" s="19">
        <v>163</v>
      </c>
      <c r="C164" s="29" t="s">
        <v>207</v>
      </c>
    </row>
    <row r="165" spans="2:3" x14ac:dyDescent="0.2">
      <c r="B165" s="19">
        <v>164</v>
      </c>
      <c r="C165" s="29" t="s">
        <v>208</v>
      </c>
    </row>
    <row r="166" spans="2:3" x14ac:dyDescent="0.2">
      <c r="B166" s="19">
        <v>165</v>
      </c>
      <c r="C166" s="29" t="s">
        <v>209</v>
      </c>
    </row>
    <row r="167" spans="2:3" x14ac:dyDescent="0.2">
      <c r="B167" s="19">
        <v>166</v>
      </c>
      <c r="C167" s="28" t="s">
        <v>210</v>
      </c>
    </row>
    <row r="168" spans="2:3" x14ac:dyDescent="0.2">
      <c r="B168" s="19">
        <v>167</v>
      </c>
      <c r="C168" s="29" t="s">
        <v>211</v>
      </c>
    </row>
    <row r="169" spans="2:3" x14ac:dyDescent="0.2">
      <c r="B169" s="19">
        <v>168</v>
      </c>
      <c r="C169" s="29" t="s">
        <v>212</v>
      </c>
    </row>
    <row r="170" spans="2:3" x14ac:dyDescent="0.2">
      <c r="B170" s="19">
        <v>169</v>
      </c>
      <c r="C170" s="29" t="s">
        <v>213</v>
      </c>
    </row>
    <row r="171" spans="2:3" x14ac:dyDescent="0.2">
      <c r="B171" s="19">
        <v>170</v>
      </c>
      <c r="C171" s="29" t="s">
        <v>214</v>
      </c>
    </row>
    <row r="172" spans="2:3" x14ac:dyDescent="0.2">
      <c r="B172" s="19">
        <v>171</v>
      </c>
      <c r="C172" s="29" t="s">
        <v>215</v>
      </c>
    </row>
    <row r="173" spans="2:3" x14ac:dyDescent="0.2">
      <c r="B173" s="19">
        <v>172</v>
      </c>
      <c r="C173" s="29" t="s">
        <v>216</v>
      </c>
    </row>
    <row r="174" spans="2:3" x14ac:dyDescent="0.2">
      <c r="B174" s="19">
        <v>173</v>
      </c>
      <c r="C174" s="29" t="s">
        <v>217</v>
      </c>
    </row>
    <row r="175" spans="2:3" x14ac:dyDescent="0.2">
      <c r="B175" s="19">
        <v>174</v>
      </c>
      <c r="C175" s="29" t="s">
        <v>218</v>
      </c>
    </row>
    <row r="176" spans="2:3" x14ac:dyDescent="0.2">
      <c r="B176" s="19">
        <v>175</v>
      </c>
      <c r="C176" s="28" t="s">
        <v>219</v>
      </c>
    </row>
    <row r="177" spans="2:3" x14ac:dyDescent="0.2">
      <c r="B177" s="19">
        <v>176</v>
      </c>
      <c r="C177" s="29" t="s">
        <v>220</v>
      </c>
    </row>
    <row r="178" spans="2:3" x14ac:dyDescent="0.2">
      <c r="B178" s="19">
        <v>177</v>
      </c>
      <c r="C178" s="29" t="s">
        <v>221</v>
      </c>
    </row>
    <row r="179" spans="2:3" x14ac:dyDescent="0.2">
      <c r="B179" s="19">
        <v>178</v>
      </c>
      <c r="C179" s="29" t="s">
        <v>222</v>
      </c>
    </row>
    <row r="180" spans="2:3" x14ac:dyDescent="0.2">
      <c r="B180" s="19">
        <v>179</v>
      </c>
      <c r="C180" s="29" t="s">
        <v>223</v>
      </c>
    </row>
    <row r="181" spans="2:3" x14ac:dyDescent="0.2">
      <c r="B181" s="19">
        <v>180</v>
      </c>
      <c r="C181" s="29" t="s">
        <v>224</v>
      </c>
    </row>
    <row r="182" spans="2:3" x14ac:dyDescent="0.2">
      <c r="B182" s="19">
        <v>181</v>
      </c>
      <c r="C182" s="29" t="s">
        <v>225</v>
      </c>
    </row>
    <row r="183" spans="2:3" x14ac:dyDescent="0.2">
      <c r="B183" s="19">
        <v>182</v>
      </c>
      <c r="C183" s="29" t="s">
        <v>226</v>
      </c>
    </row>
    <row r="184" spans="2:3" x14ac:dyDescent="0.2">
      <c r="B184" s="19">
        <v>183</v>
      </c>
      <c r="C184" s="29" t="s">
        <v>227</v>
      </c>
    </row>
    <row r="185" spans="2:3" x14ac:dyDescent="0.2">
      <c r="B185" s="19">
        <v>184</v>
      </c>
      <c r="C185" s="29" t="s">
        <v>228</v>
      </c>
    </row>
    <row r="186" spans="2:3" x14ac:dyDescent="0.2">
      <c r="B186" s="19">
        <v>185</v>
      </c>
      <c r="C186" s="29" t="s">
        <v>229</v>
      </c>
    </row>
    <row r="187" spans="2:3" x14ac:dyDescent="0.2">
      <c r="B187" s="19">
        <v>186</v>
      </c>
      <c r="C187" s="29" t="s">
        <v>230</v>
      </c>
    </row>
    <row r="188" spans="2:3" x14ac:dyDescent="0.2">
      <c r="B188" s="19">
        <v>187</v>
      </c>
      <c r="C188" s="29" t="s">
        <v>231</v>
      </c>
    </row>
    <row r="189" spans="2:3" x14ac:dyDescent="0.2">
      <c r="B189" s="19">
        <v>188</v>
      </c>
      <c r="C189" s="29" t="s">
        <v>232</v>
      </c>
    </row>
    <row r="190" spans="2:3" x14ac:dyDescent="0.2">
      <c r="B190" s="19">
        <v>189</v>
      </c>
      <c r="C190" s="27" t="s">
        <v>233</v>
      </c>
    </row>
    <row r="191" spans="2:3" x14ac:dyDescent="0.2">
      <c r="B191" s="19">
        <v>190</v>
      </c>
      <c r="C191" s="26" t="s">
        <v>234</v>
      </c>
    </row>
    <row r="192" spans="2:3" x14ac:dyDescent="0.2">
      <c r="B192" s="19">
        <v>191</v>
      </c>
      <c r="C192" s="26" t="s">
        <v>235</v>
      </c>
    </row>
    <row r="193" spans="2:3" x14ac:dyDescent="0.2">
      <c r="B193" s="19">
        <v>192</v>
      </c>
      <c r="C193" s="27" t="s">
        <v>236</v>
      </c>
    </row>
    <row r="194" spans="2:3" x14ac:dyDescent="0.2">
      <c r="B194" s="19">
        <v>193</v>
      </c>
      <c r="C194" s="28" t="s">
        <v>237</v>
      </c>
    </row>
    <row r="195" spans="2:3" x14ac:dyDescent="0.2">
      <c r="B195" s="19">
        <v>194</v>
      </c>
      <c r="C195" s="29" t="s">
        <v>238</v>
      </c>
    </row>
    <row r="196" spans="2:3" x14ac:dyDescent="0.2">
      <c r="B196" s="19">
        <v>195</v>
      </c>
      <c r="C196" s="29" t="s">
        <v>239</v>
      </c>
    </row>
    <row r="197" spans="2:3" x14ac:dyDescent="0.2">
      <c r="B197" s="19">
        <v>196</v>
      </c>
      <c r="C197" s="29" t="s">
        <v>240</v>
      </c>
    </row>
    <row r="198" spans="2:3" x14ac:dyDescent="0.2">
      <c r="B198" s="19">
        <v>197</v>
      </c>
      <c r="C198" s="29" t="s">
        <v>241</v>
      </c>
    </row>
    <row r="199" spans="2:3" x14ac:dyDescent="0.2">
      <c r="B199" s="19">
        <v>198</v>
      </c>
      <c r="C199" s="29" t="s">
        <v>242</v>
      </c>
    </row>
    <row r="200" spans="2:3" x14ac:dyDescent="0.2">
      <c r="B200" s="19">
        <v>199</v>
      </c>
      <c r="C200" s="28" t="s">
        <v>243</v>
      </c>
    </row>
    <row r="201" spans="2:3" x14ac:dyDescent="0.2">
      <c r="B201" s="19">
        <v>200</v>
      </c>
      <c r="C201" s="29" t="s">
        <v>244</v>
      </c>
    </row>
    <row r="202" spans="2:3" x14ac:dyDescent="0.2">
      <c r="B202" s="19">
        <v>201</v>
      </c>
      <c r="C202" s="29" t="s">
        <v>245</v>
      </c>
    </row>
    <row r="203" spans="2:3" x14ac:dyDescent="0.2">
      <c r="B203" s="19">
        <v>202</v>
      </c>
      <c r="C203" s="29" t="s">
        <v>246</v>
      </c>
    </row>
    <row r="204" spans="2:3" x14ac:dyDescent="0.2">
      <c r="B204" s="19">
        <v>203</v>
      </c>
      <c r="C204" s="28" t="s">
        <v>247</v>
      </c>
    </row>
    <row r="205" spans="2:3" x14ac:dyDescent="0.2">
      <c r="B205" s="19">
        <v>204</v>
      </c>
      <c r="C205" s="29" t="s">
        <v>248</v>
      </c>
    </row>
    <row r="206" spans="2:3" x14ac:dyDescent="0.2">
      <c r="B206" s="19">
        <v>205</v>
      </c>
      <c r="C206" s="29" t="s">
        <v>249</v>
      </c>
    </row>
    <row r="207" spans="2:3" x14ac:dyDescent="0.2">
      <c r="B207" s="19">
        <v>206</v>
      </c>
      <c r="C207" s="29" t="s">
        <v>250</v>
      </c>
    </row>
    <row r="208" spans="2:3" x14ac:dyDescent="0.2">
      <c r="B208" s="19">
        <v>207</v>
      </c>
      <c r="C208" s="27" t="s">
        <v>251</v>
      </c>
    </row>
    <row r="209" spans="2:3" x14ac:dyDescent="0.2">
      <c r="B209" s="19">
        <v>208</v>
      </c>
      <c r="C209" s="28" t="s">
        <v>56</v>
      </c>
    </row>
    <row r="210" spans="2:3" x14ac:dyDescent="0.2">
      <c r="B210" s="19">
        <v>209</v>
      </c>
      <c r="C210" s="30" t="s">
        <v>253</v>
      </c>
    </row>
    <row r="211" spans="2:3" x14ac:dyDescent="0.2">
      <c r="B211" s="19">
        <v>210</v>
      </c>
      <c r="C211" s="31" t="s">
        <v>254</v>
      </c>
    </row>
    <row r="212" spans="2:3" x14ac:dyDescent="0.2">
      <c r="B212" s="19">
        <v>211</v>
      </c>
      <c r="C212" s="31" t="s">
        <v>255</v>
      </c>
    </row>
    <row r="213" spans="2:3" x14ac:dyDescent="0.2">
      <c r="B213" s="19">
        <v>212</v>
      </c>
      <c r="C213" s="31" t="s">
        <v>256</v>
      </c>
    </row>
    <row r="214" spans="2:3" x14ac:dyDescent="0.2">
      <c r="B214" s="19">
        <v>213</v>
      </c>
      <c r="C214" s="31" t="s">
        <v>257</v>
      </c>
    </row>
    <row r="215" spans="2:3" x14ac:dyDescent="0.2">
      <c r="B215" s="19">
        <v>214</v>
      </c>
      <c r="C215" s="31" t="s">
        <v>258</v>
      </c>
    </row>
    <row r="216" spans="2:3" x14ac:dyDescent="0.2">
      <c r="B216" s="19">
        <v>215</v>
      </c>
      <c r="C216" s="31" t="s">
        <v>259</v>
      </c>
    </row>
    <row r="217" spans="2:3" x14ac:dyDescent="0.2">
      <c r="B217" s="19">
        <v>216</v>
      </c>
      <c r="C217" s="31" t="s">
        <v>260</v>
      </c>
    </row>
    <row r="218" spans="2:3" x14ac:dyDescent="0.2">
      <c r="B218" s="19">
        <v>217</v>
      </c>
      <c r="C218" s="31" t="s">
        <v>261</v>
      </c>
    </row>
    <row r="219" spans="2:3" x14ac:dyDescent="0.2">
      <c r="B219" s="19">
        <v>218</v>
      </c>
      <c r="C219" s="31" t="s">
        <v>262</v>
      </c>
    </row>
    <row r="220" spans="2:3" x14ac:dyDescent="0.2">
      <c r="B220" s="19">
        <v>219</v>
      </c>
      <c r="C220" s="31" t="s">
        <v>263</v>
      </c>
    </row>
    <row r="221" spans="2:3" x14ac:dyDescent="0.2">
      <c r="B221" s="19">
        <v>220</v>
      </c>
      <c r="C221" s="30" t="s">
        <v>264</v>
      </c>
    </row>
    <row r="222" spans="2:3" x14ac:dyDescent="0.2">
      <c r="B222" s="19">
        <v>221</v>
      </c>
      <c r="C222" s="31" t="s">
        <v>265</v>
      </c>
    </row>
    <row r="223" spans="2:3" x14ac:dyDescent="0.2">
      <c r="B223" s="19">
        <v>222</v>
      </c>
      <c r="C223" s="31" t="s">
        <v>266</v>
      </c>
    </row>
    <row r="224" spans="2:3" x14ac:dyDescent="0.2">
      <c r="B224" s="19">
        <v>223</v>
      </c>
      <c r="C224" s="31" t="s">
        <v>267</v>
      </c>
    </row>
    <row r="225" spans="2:3" x14ac:dyDescent="0.2">
      <c r="B225" s="19">
        <v>224</v>
      </c>
      <c r="C225" s="31" t="s">
        <v>268</v>
      </c>
    </row>
    <row r="226" spans="2:3" x14ac:dyDescent="0.2">
      <c r="B226" s="19">
        <v>225</v>
      </c>
      <c r="C226" s="31" t="s">
        <v>269</v>
      </c>
    </row>
    <row r="227" spans="2:3" x14ac:dyDescent="0.2">
      <c r="B227" s="19">
        <v>226</v>
      </c>
      <c r="C227" s="31" t="s">
        <v>270</v>
      </c>
    </row>
    <row r="228" spans="2:3" x14ac:dyDescent="0.2">
      <c r="B228" s="19">
        <v>227</v>
      </c>
      <c r="C228" s="31" t="s">
        <v>271</v>
      </c>
    </row>
    <row r="229" spans="2:3" x14ac:dyDescent="0.2">
      <c r="B229" s="19">
        <v>228</v>
      </c>
      <c r="C229" s="31" t="s">
        <v>272</v>
      </c>
    </row>
    <row r="230" spans="2:3" x14ac:dyDescent="0.2">
      <c r="B230" s="19">
        <v>229</v>
      </c>
      <c r="C230" s="31" t="s">
        <v>273</v>
      </c>
    </row>
    <row r="231" spans="2:3" x14ac:dyDescent="0.2">
      <c r="B231" s="19">
        <v>230</v>
      </c>
      <c r="C231" s="31" t="s">
        <v>274</v>
      </c>
    </row>
    <row r="232" spans="2:3" x14ac:dyDescent="0.2">
      <c r="B232" s="19">
        <v>231</v>
      </c>
      <c r="C232" s="31" t="s">
        <v>275</v>
      </c>
    </row>
    <row r="233" spans="2:3" x14ac:dyDescent="0.2">
      <c r="B233" s="19">
        <v>232</v>
      </c>
      <c r="C233" s="30" t="s">
        <v>276</v>
      </c>
    </row>
    <row r="234" spans="2:3" x14ac:dyDescent="0.2">
      <c r="B234" s="19">
        <v>233</v>
      </c>
      <c r="C234" s="31" t="s">
        <v>277</v>
      </c>
    </row>
    <row r="235" spans="2:3" x14ac:dyDescent="0.2">
      <c r="B235" s="19">
        <v>234</v>
      </c>
      <c r="C235" s="31" t="s">
        <v>278</v>
      </c>
    </row>
    <row r="236" spans="2:3" x14ac:dyDescent="0.2">
      <c r="B236" s="19">
        <v>235</v>
      </c>
      <c r="C236" s="31" t="s">
        <v>279</v>
      </c>
    </row>
    <row r="237" spans="2:3" x14ac:dyDescent="0.2">
      <c r="B237" s="19">
        <v>236</v>
      </c>
      <c r="C237" s="31" t="s">
        <v>280</v>
      </c>
    </row>
    <row r="238" spans="2:3" x14ac:dyDescent="0.2">
      <c r="B238" s="19">
        <v>237</v>
      </c>
      <c r="C238" s="31" t="s">
        <v>281</v>
      </c>
    </row>
    <row r="239" spans="2:3" x14ac:dyDescent="0.2">
      <c r="B239" s="19">
        <v>238</v>
      </c>
      <c r="C239" s="31" t="s">
        <v>282</v>
      </c>
    </row>
    <row r="240" spans="2:3" x14ac:dyDescent="0.2">
      <c r="B240" s="19">
        <v>239</v>
      </c>
      <c r="C240" s="31" t="s">
        <v>283</v>
      </c>
    </row>
    <row r="241" spans="2:3" x14ac:dyDescent="0.2">
      <c r="B241" s="19">
        <v>240</v>
      </c>
      <c r="C241" s="31" t="s">
        <v>284</v>
      </c>
    </row>
    <row r="242" spans="2:3" x14ac:dyDescent="0.2">
      <c r="B242" s="19">
        <v>241</v>
      </c>
      <c r="C242" s="31" t="s">
        <v>285</v>
      </c>
    </row>
    <row r="243" spans="2:3" x14ac:dyDescent="0.2">
      <c r="B243" s="19">
        <v>242</v>
      </c>
      <c r="C243" s="31" t="s">
        <v>286</v>
      </c>
    </row>
    <row r="244" spans="2:3" x14ac:dyDescent="0.2">
      <c r="B244" s="19">
        <v>243</v>
      </c>
      <c r="C244" s="31" t="s">
        <v>287</v>
      </c>
    </row>
    <row r="245" spans="2:3" x14ac:dyDescent="0.2">
      <c r="B245" s="19">
        <v>244</v>
      </c>
      <c r="C245" s="31" t="s">
        <v>288</v>
      </c>
    </row>
    <row r="246" spans="2:3" x14ac:dyDescent="0.2">
      <c r="B246" s="19">
        <v>245</v>
      </c>
      <c r="C246" s="30" t="s">
        <v>289</v>
      </c>
    </row>
    <row r="247" spans="2:3" x14ac:dyDescent="0.2">
      <c r="B247" s="19">
        <v>246</v>
      </c>
      <c r="C247" s="31" t="s">
        <v>290</v>
      </c>
    </row>
    <row r="248" spans="2:3" x14ac:dyDescent="0.2">
      <c r="B248" s="19">
        <v>247</v>
      </c>
      <c r="C248" s="31" t="s">
        <v>291</v>
      </c>
    </row>
    <row r="249" spans="2:3" x14ac:dyDescent="0.2">
      <c r="B249" s="19">
        <v>248</v>
      </c>
      <c r="C249" s="31" t="s">
        <v>292</v>
      </c>
    </row>
    <row r="250" spans="2:3" x14ac:dyDescent="0.2">
      <c r="B250" s="19">
        <v>249</v>
      </c>
      <c r="C250" s="31" t="s">
        <v>293</v>
      </c>
    </row>
    <row r="251" spans="2:3" x14ac:dyDescent="0.2">
      <c r="B251" s="19">
        <v>250</v>
      </c>
      <c r="C251" s="31" t="s">
        <v>294</v>
      </c>
    </row>
    <row r="252" spans="2:3" x14ac:dyDescent="0.2">
      <c r="B252" s="19">
        <v>251</v>
      </c>
      <c r="C252" s="31" t="s">
        <v>295</v>
      </c>
    </row>
    <row r="253" spans="2:3" x14ac:dyDescent="0.2">
      <c r="B253" s="19">
        <v>252</v>
      </c>
      <c r="C253" s="31" t="s">
        <v>296</v>
      </c>
    </row>
    <row r="254" spans="2:3" x14ac:dyDescent="0.2">
      <c r="B254" s="19">
        <v>253</v>
      </c>
      <c r="C254" s="28" t="s">
        <v>60</v>
      </c>
    </row>
    <row r="255" spans="2:3" x14ac:dyDescent="0.2">
      <c r="B255" s="19">
        <v>254</v>
      </c>
      <c r="C255" s="29" t="s">
        <v>297</v>
      </c>
    </row>
    <row r="256" spans="2:3" x14ac:dyDescent="0.2">
      <c r="B256" s="19">
        <v>255</v>
      </c>
      <c r="C256" s="29" t="s">
        <v>298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表紙</vt:lpstr>
      <vt:lpstr>グラフ</vt:lpstr>
      <vt:lpstr>0-19M</vt:lpstr>
      <vt:lpstr>20-64M</vt:lpstr>
      <vt:lpstr>65+M</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吉田聡</dc:creator>
  <cp:lastModifiedBy>Naoko Fuchigami</cp:lastModifiedBy>
  <dcterms:created xsi:type="dcterms:W3CDTF">2019-08-05T02:19:06Z</dcterms:created>
  <dcterms:modified xsi:type="dcterms:W3CDTF">2019-08-15T01:40:28Z</dcterms:modified>
</cp:coreProperties>
</file>