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M 事務\Dropbox\日本商工会議所\databox\総務省家計調査\"/>
    </mc:Choice>
  </mc:AlternateContent>
  <xr:revisionPtr revIDLastSave="0" documentId="13_ncr:1_{0EC8C055-9D95-4001-9A33-E74FF6910588}" xr6:coauthVersionLast="43" xr6:coauthVersionMax="43" xr10:uidLastSave="{00000000-0000-0000-0000-000000000000}"/>
  <bookViews>
    <workbookView xWindow="-120" yWindow="-120" windowWidth="20730" windowHeight="11160" firstSheet="3" activeTab="5" xr2:uid="{00000000-000D-0000-FFFF-FFFF00000000}"/>
  </bookViews>
  <sheets>
    <sheet name="概説" sheetId="3" r:id="rId1"/>
    <sheet name="Sheet1" sheetId="8" r:id="rId2"/>
    <sheet name="H29高齢夫婦無職" sheetId="6" r:id="rId3"/>
    <sheet name="H28高齢夫婦無職" sheetId="5" r:id="rId4"/>
    <sheet name="H27高齢夫婦無職" sheetId="1" r:id="rId5"/>
    <sheet name="DATA" sheetId="7" r:id="rId6"/>
    <sheet name="H30高齢無職" sheetId="11" r:id="rId7"/>
    <sheet name="DATA(高齢無職)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8" i="11" l="1"/>
  <c r="M19" i="11"/>
  <c r="N19" i="11"/>
  <c r="N21" i="11"/>
  <c r="F16" i="10" l="1"/>
  <c r="E16" i="10"/>
  <c r="D16" i="10"/>
  <c r="F15" i="10"/>
  <c r="E15" i="10"/>
  <c r="D15" i="10"/>
  <c r="F14" i="10"/>
  <c r="E14" i="10"/>
  <c r="D14" i="10"/>
  <c r="F13" i="10"/>
  <c r="E13" i="10"/>
  <c r="D13" i="10"/>
  <c r="F12" i="10"/>
  <c r="E12" i="10"/>
  <c r="D12" i="10"/>
  <c r="F11" i="10"/>
  <c r="E11" i="10"/>
  <c r="D11" i="10"/>
  <c r="F10" i="10"/>
  <c r="E10" i="10"/>
  <c r="D10" i="10"/>
  <c r="F9" i="10"/>
  <c r="E9" i="10"/>
  <c r="D9" i="10"/>
  <c r="F8" i="10"/>
  <c r="E8" i="10"/>
  <c r="D8" i="10"/>
  <c r="F7" i="10"/>
  <c r="E7" i="10"/>
  <c r="D7" i="10"/>
  <c r="F6" i="10"/>
  <c r="E6" i="10"/>
  <c r="E4" i="10" s="1"/>
  <c r="D6" i="10"/>
  <c r="F5" i="10"/>
  <c r="E5" i="10"/>
  <c r="D5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D4" i="10"/>
  <c r="C4" i="10"/>
  <c r="B4" i="10"/>
  <c r="D9" i="7" l="1"/>
  <c r="D15" i="7"/>
  <c r="D16" i="7"/>
  <c r="D18" i="7"/>
  <c r="D20" i="7"/>
  <c r="D34" i="7"/>
  <c r="D38" i="7"/>
  <c r="E9" i="7"/>
  <c r="E15" i="7"/>
  <c r="E16" i="7"/>
  <c r="E18" i="7"/>
  <c r="E20" i="7"/>
  <c r="E34" i="7"/>
  <c r="E38" i="7"/>
  <c r="F9" i="7"/>
  <c r="F15" i="7"/>
  <c r="F16" i="7"/>
  <c r="F18" i="7"/>
  <c r="F20" i="7"/>
  <c r="F34" i="7"/>
  <c r="F38" i="7"/>
  <c r="G9" i="7"/>
  <c r="G15" i="7"/>
  <c r="G16" i="7"/>
  <c r="G18" i="7"/>
  <c r="G34" i="7"/>
  <c r="G38" i="7"/>
  <c r="H18" i="7"/>
  <c r="H9" i="7"/>
  <c r="H15" i="7"/>
  <c r="H16" i="7"/>
  <c r="H20" i="7"/>
  <c r="H34" i="7"/>
  <c r="H38" i="7"/>
  <c r="I9" i="7"/>
  <c r="I15" i="7"/>
  <c r="I16" i="7"/>
  <c r="I18" i="7"/>
  <c r="I20" i="7"/>
  <c r="I34" i="7"/>
  <c r="I38" i="7"/>
  <c r="J9" i="7"/>
  <c r="J15" i="7"/>
  <c r="J16" i="7"/>
  <c r="J18" i="7"/>
  <c r="J20" i="7"/>
  <c r="J34" i="7"/>
  <c r="J38" i="7"/>
  <c r="K9" i="7"/>
  <c r="K15" i="7"/>
  <c r="K16" i="7"/>
  <c r="K18" i="7"/>
  <c r="K20" i="7"/>
  <c r="K34" i="7"/>
  <c r="K38" i="7"/>
  <c r="D43" i="7" l="1"/>
  <c r="E41" i="7"/>
  <c r="E43" i="7"/>
  <c r="F41" i="7"/>
  <c r="F43" i="7"/>
  <c r="H43" i="7"/>
  <c r="H41" i="7"/>
  <c r="I41" i="7"/>
  <c r="I43" i="7"/>
  <c r="J41" i="7"/>
  <c r="J43" i="7"/>
  <c r="K41" i="7"/>
  <c r="K43" i="7"/>
  <c r="L9" i="7"/>
  <c r="L15" i="7"/>
  <c r="L16" i="7"/>
  <c r="L18" i="7"/>
  <c r="L20" i="7"/>
  <c r="L34" i="7"/>
  <c r="L38" i="7"/>
  <c r="M9" i="7"/>
  <c r="M15" i="7"/>
  <c r="M16" i="7"/>
  <c r="M18" i="7"/>
  <c r="M20" i="7"/>
  <c r="M34" i="7"/>
  <c r="M38" i="7"/>
  <c r="N9" i="7"/>
  <c r="N15" i="7"/>
  <c r="N16" i="7"/>
  <c r="N18" i="7"/>
  <c r="N20" i="7"/>
  <c r="N34" i="7"/>
  <c r="N38" i="7"/>
  <c r="P18" i="7"/>
  <c r="P20" i="7"/>
  <c r="P41" i="7" s="1"/>
  <c r="P34" i="7"/>
  <c r="P38" i="7"/>
  <c r="O18" i="7"/>
  <c r="O38" i="7"/>
  <c r="O20" i="7"/>
  <c r="O43" i="7" s="1"/>
  <c r="O34" i="7"/>
  <c r="P15" i="7"/>
  <c r="O15" i="7"/>
  <c r="P9" i="7"/>
  <c r="P16" i="7" s="1"/>
  <c r="O9" i="7"/>
  <c r="O16" i="7" s="1"/>
  <c r="O41" i="7" l="1"/>
  <c r="P43" i="7"/>
  <c r="L41" i="7"/>
  <c r="L43" i="7"/>
  <c r="M41" i="7"/>
  <c r="M43" i="7"/>
  <c r="N43" i="7"/>
  <c r="N41" i="7"/>
  <c r="N20" i="6"/>
  <c r="N18" i="6"/>
  <c r="M18" i="6" s="1"/>
  <c r="M16" i="6" s="1"/>
  <c r="O18" i="6" s="1"/>
  <c r="M21" i="1" l="1"/>
  <c r="N19" i="5"/>
  <c r="M19" i="5" s="1"/>
  <c r="M17" i="5" s="1"/>
  <c r="O18" i="5" s="1"/>
  <c r="N21" i="5"/>
  <c r="M19" i="1" l="1"/>
  <c r="N19" i="1" s="1"/>
  <c r="N17" i="1" s="1"/>
  <c r="P18" i="1" s="1"/>
  <c r="G20" i="7" l="1"/>
  <c r="G41" i="7" s="1"/>
  <c r="G43" i="7" l="1"/>
</calcChain>
</file>

<file path=xl/sharedStrings.xml><?xml version="1.0" encoding="utf-8"?>
<sst xmlns="http://schemas.openxmlformats.org/spreadsheetml/2006/main" count="213" uniqueCount="104">
  <si>
    <t>収入</t>
    <rPh sb="0" eb="2">
      <t>シュウニュウ</t>
    </rPh>
    <phoneticPr fontId="2"/>
  </si>
  <si>
    <t>社会保障給付</t>
    <rPh sb="0" eb="2">
      <t>シャカイ</t>
    </rPh>
    <rPh sb="2" eb="4">
      <t>ホショウ</t>
    </rPh>
    <rPh sb="4" eb="6">
      <t>キュウフ</t>
    </rPh>
    <phoneticPr fontId="2"/>
  </si>
  <si>
    <t>その他</t>
    <rPh sb="2" eb="3">
      <t>タ</t>
    </rPh>
    <phoneticPr fontId="2"/>
  </si>
  <si>
    <t>支出</t>
    <rPh sb="0" eb="2">
      <t>シシュツ</t>
    </rPh>
    <phoneticPr fontId="2"/>
  </si>
  <si>
    <t>非消費支出</t>
    <rPh sb="0" eb="1">
      <t>ヒ</t>
    </rPh>
    <rPh sb="1" eb="3">
      <t>ショウヒ</t>
    </rPh>
    <rPh sb="3" eb="5">
      <t>シシュツ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</si>
  <si>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</si>
  <si>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</si>
  <si>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</si>
  <si>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</si>
  <si>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</si>
  <si>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</si>
  <si>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教養娯楽</t>
    <rPh sb="0" eb="2">
      <t>キョウヨウ</t>
    </rPh>
    <rPh sb="2" eb="4">
      <t>ゴラク</t>
    </rPh>
    <phoneticPr fontId="2"/>
  </si>
  <si>
    <t>交際費</t>
    <rPh sb="0" eb="2">
      <t>コウサイ</t>
    </rPh>
    <rPh sb="2" eb="3">
      <t>ヒ</t>
    </rPh>
    <phoneticPr fontId="2"/>
  </si>
  <si>
    <t>不足分</t>
    <rPh sb="0" eb="2">
      <t>フソク</t>
    </rPh>
    <rPh sb="2" eb="3">
      <t>ブン</t>
    </rPh>
    <phoneticPr fontId="2"/>
  </si>
  <si>
    <t>食料</t>
    <rPh sb="0" eb="2">
      <t>ショクリョウ</t>
    </rPh>
    <phoneticPr fontId="2"/>
  </si>
  <si>
    <t xml:space="preserve">高齢夫婦無職世帯の家計収支 －2015年－ </t>
    <phoneticPr fontId="2"/>
  </si>
  <si>
    <t>家計調査年報（家計収支編）平成27年（2015年）　家計の概況</t>
    <phoneticPr fontId="2"/>
  </si>
  <si>
    <t xml:space="preserve"> 総務省統計局</t>
    <phoneticPr fontId="2"/>
  </si>
  <si>
    <t>http://www.stat.go.jp/data/kakei/2015np/gaikyo/pdf/gk02.pdf</t>
    <phoneticPr fontId="2"/>
  </si>
  <si>
    <t>http://www.stat.go.jp/data/kakei/2016np/gaikyo/pdf/gk00.pdf</t>
  </si>
  <si>
    <t>情報元</t>
    <rPh sb="0" eb="2">
      <t>ジョウホウ</t>
    </rPh>
    <rPh sb="2" eb="3">
      <t>モト</t>
    </rPh>
    <phoneticPr fontId="2"/>
  </si>
  <si>
    <t>総務省統計局</t>
    <rPh sb="0" eb="3">
      <t>ソウムショウ</t>
    </rPh>
    <rPh sb="3" eb="6">
      <t>トウケイキョク</t>
    </rPh>
    <phoneticPr fontId="2"/>
  </si>
  <si>
    <t>http://www.stat.go.jp/index.htm</t>
    <phoneticPr fontId="2"/>
  </si>
  <si>
    <t>統計データ</t>
    <rPh sb="0" eb="2">
      <t>トウケイ</t>
    </rPh>
    <phoneticPr fontId="2"/>
  </si>
  <si>
    <t>家計調査</t>
    <rPh sb="0" eb="2">
      <t>カケイ</t>
    </rPh>
    <rPh sb="2" eb="4">
      <t>チョウサ</t>
    </rPh>
    <phoneticPr fontId="2"/>
  </si>
  <si>
    <t>調査目的</t>
    <rPh sb="0" eb="2">
      <t>チョウサ</t>
    </rPh>
    <rPh sb="2" eb="4">
      <t>モクテキ</t>
    </rPh>
    <phoneticPr fontId="2"/>
  </si>
  <si>
    <t>国民生活における家計収支の実態を把握し，国の経済政策・社会政策の立案のための基礎資料を提供することを目的とする。</t>
    <phoneticPr fontId="2"/>
  </si>
  <si>
    <t>調査の時期</t>
    <phoneticPr fontId="2"/>
  </si>
  <si>
    <t>毎月</t>
    <rPh sb="0" eb="2">
      <t>マイツキ</t>
    </rPh>
    <phoneticPr fontId="2"/>
  </si>
  <si>
    <t>総世帯・二人以上の世帯・単身世帯</t>
    <phoneticPr fontId="2"/>
  </si>
  <si>
    <t>家計調査年報</t>
    <phoneticPr fontId="2"/>
  </si>
  <si>
    <t>年報は、毎年２月中旬に公表される</t>
    <rPh sb="0" eb="2">
      <t>ネンポウ</t>
    </rPh>
    <rPh sb="4" eb="6">
      <t>マイトシ</t>
    </rPh>
    <rPh sb="7" eb="8">
      <t>ガツ</t>
    </rPh>
    <rPh sb="8" eb="10">
      <t>チュウジュン</t>
    </rPh>
    <rPh sb="11" eb="13">
      <t>コウヒョウ</t>
    </rPh>
    <phoneticPr fontId="2"/>
  </si>
  <si>
    <t>高齢夫婦無職世帯の家計収支</t>
    <phoneticPr fontId="2"/>
  </si>
  <si>
    <t>リタイアメントプランの参考として使用</t>
    <rPh sb="11" eb="13">
      <t>サンコウ</t>
    </rPh>
    <rPh sb="16" eb="18">
      <t>シヨウ</t>
    </rPh>
    <phoneticPr fontId="2"/>
  </si>
  <si>
    <t>注意</t>
    <rPh sb="0" eb="2">
      <t>チュウイ</t>
    </rPh>
    <phoneticPr fontId="2"/>
  </si>
  <si>
    <t>使用にあたっては、各人の判断で行ってください。</t>
    <rPh sb="0" eb="2">
      <t>シヨウ</t>
    </rPh>
    <rPh sb="9" eb="11">
      <t>カクジン</t>
    </rPh>
    <rPh sb="12" eb="14">
      <t>ハンダン</t>
    </rPh>
    <rPh sb="15" eb="16">
      <t>オコナ</t>
    </rPh>
    <phoneticPr fontId="2"/>
  </si>
  <si>
    <t>使用した結果に対する責任は、当方及び日本商工会議所は一切負いません。</t>
    <rPh sb="0" eb="2">
      <t>シヨウ</t>
    </rPh>
    <rPh sb="4" eb="6">
      <t>ケッカ</t>
    </rPh>
    <rPh sb="7" eb="8">
      <t>タイ</t>
    </rPh>
    <rPh sb="10" eb="12">
      <t>セキニン</t>
    </rPh>
    <rPh sb="14" eb="16">
      <t>トウホウ</t>
    </rPh>
    <rPh sb="16" eb="17">
      <t>オヨ</t>
    </rPh>
    <rPh sb="18" eb="20">
      <t>ニホン</t>
    </rPh>
    <rPh sb="20" eb="22">
      <t>ショウコウ</t>
    </rPh>
    <rPh sb="22" eb="25">
      <t>カイギショ</t>
    </rPh>
    <rPh sb="26" eb="28">
      <t>イッサイ</t>
    </rPh>
    <rPh sb="28" eb="29">
      <t>オ</t>
    </rPh>
    <phoneticPr fontId="2"/>
  </si>
  <si>
    <t>数値は正確に計算されるように配慮していますが、正確性を保証していません。</t>
    <rPh sb="0" eb="2">
      <t>スウチ</t>
    </rPh>
    <rPh sb="3" eb="5">
      <t>セイカク</t>
    </rPh>
    <rPh sb="6" eb="8">
      <t>ケイサン</t>
    </rPh>
    <rPh sb="14" eb="16">
      <t>ハイリョ</t>
    </rPh>
    <rPh sb="23" eb="26">
      <t>セイカクセイ</t>
    </rPh>
    <rPh sb="27" eb="29">
      <t>ホショウ</t>
    </rPh>
    <phoneticPr fontId="2"/>
  </si>
  <si>
    <t>家計調査年報（家計収支編）平成28年（2016年）　家計の概況</t>
    <phoneticPr fontId="2"/>
  </si>
  <si>
    <t xml:space="preserve">高齢夫婦無職世帯の家計収支 －2016年－ </t>
    <phoneticPr fontId="2"/>
  </si>
  <si>
    <t xml:space="preserve">高齢夫婦無職世帯の家計収支 －2017年－ </t>
    <phoneticPr fontId="2"/>
  </si>
  <si>
    <t>http://www.stat.go.jp/data/kakei/sokuhou/nen/pdf/gy02.pdf</t>
    <phoneticPr fontId="2"/>
  </si>
  <si>
    <t>家計調査年報（家計収支編）平成29年（2017年）　家計の概況（速報）</t>
    <rPh sb="32" eb="34">
      <t>ソクホウ</t>
    </rPh>
    <phoneticPr fontId="2"/>
  </si>
  <si>
    <t>世帯人員（人）</t>
    <rPh sb="0" eb="2">
      <t>セタイ</t>
    </rPh>
    <rPh sb="2" eb="4">
      <t>ジンイン</t>
    </rPh>
    <rPh sb="5" eb="6">
      <t>ニン</t>
    </rPh>
    <phoneticPr fontId="2"/>
  </si>
  <si>
    <t>有業人員（人）</t>
    <rPh sb="0" eb="2">
      <t>ユウギョウ</t>
    </rPh>
    <rPh sb="2" eb="4">
      <t>ジンイン</t>
    </rPh>
    <rPh sb="5" eb="6">
      <t>ニン</t>
    </rPh>
    <phoneticPr fontId="2"/>
  </si>
  <si>
    <t>世帯主の年齢（歳）</t>
    <rPh sb="0" eb="3">
      <t>セタイヌシ</t>
    </rPh>
    <rPh sb="4" eb="6">
      <t>ネンレイ</t>
    </rPh>
    <rPh sb="7" eb="8">
      <t>サイ</t>
    </rPh>
    <phoneticPr fontId="2"/>
  </si>
  <si>
    <t>実収入</t>
    <rPh sb="0" eb="1">
      <t>ジツ</t>
    </rPh>
    <rPh sb="1" eb="3">
      <t>シュウニュウ</t>
    </rPh>
    <phoneticPr fontId="2"/>
  </si>
  <si>
    <t>勤め先収入</t>
    <rPh sb="0" eb="1">
      <t>ツト</t>
    </rPh>
    <rPh sb="2" eb="3">
      <t>サキ</t>
    </rPh>
    <rPh sb="3" eb="5">
      <t>シュウニュウ</t>
    </rPh>
    <phoneticPr fontId="2"/>
  </si>
  <si>
    <t>世帯主の配偶者の収入</t>
    <rPh sb="0" eb="3">
      <t>セタイヌシ</t>
    </rPh>
    <rPh sb="4" eb="7">
      <t>ハイグウシャ</t>
    </rPh>
    <rPh sb="8" eb="10">
      <t>シュウニュウ</t>
    </rPh>
    <phoneticPr fontId="2"/>
  </si>
  <si>
    <t>事業・内職収入</t>
    <rPh sb="0" eb="2">
      <t>ジギョウ</t>
    </rPh>
    <rPh sb="3" eb="5">
      <t>ナイショク</t>
    </rPh>
    <rPh sb="5" eb="7">
      <t>シュウニュウ</t>
    </rPh>
    <phoneticPr fontId="2"/>
  </si>
  <si>
    <t>他の経常収入</t>
    <rPh sb="0" eb="1">
      <t>タ</t>
    </rPh>
    <rPh sb="2" eb="4">
      <t>ケイジョウ</t>
    </rPh>
    <rPh sb="4" eb="6">
      <t>シュウニュウ</t>
    </rPh>
    <phoneticPr fontId="2"/>
  </si>
  <si>
    <t>仕送り金</t>
    <rPh sb="0" eb="2">
      <t>シオク</t>
    </rPh>
    <rPh sb="3" eb="4">
      <t>キン</t>
    </rPh>
    <phoneticPr fontId="2"/>
  </si>
  <si>
    <t>可処分所得</t>
    <rPh sb="0" eb="3">
      <t>カショブン</t>
    </rPh>
    <rPh sb="3" eb="5">
      <t>ショトク</t>
    </rPh>
    <phoneticPr fontId="2"/>
  </si>
  <si>
    <t>消費支出</t>
    <rPh sb="0" eb="2">
      <t>ショウヒ</t>
    </rPh>
    <rPh sb="2" eb="4">
      <t>シシュツ</t>
    </rPh>
    <phoneticPr fontId="2"/>
  </si>
  <si>
    <t>教育</t>
    <rPh sb="0" eb="2">
      <t>キョウイク</t>
    </rPh>
    <phoneticPr fontId="2"/>
  </si>
  <si>
    <t>その他の消費支出</t>
    <rPh sb="2" eb="3">
      <t>タ</t>
    </rPh>
    <rPh sb="4" eb="6">
      <t>ショウヒ</t>
    </rPh>
    <rPh sb="6" eb="8">
      <t>シシュツ</t>
    </rPh>
    <phoneticPr fontId="2"/>
  </si>
  <si>
    <t>諸雑費</t>
    <rPh sb="0" eb="1">
      <t>ショ</t>
    </rPh>
    <rPh sb="1" eb="3">
      <t>ザッピ</t>
    </rPh>
    <phoneticPr fontId="2"/>
  </si>
  <si>
    <t>直接税</t>
    <rPh sb="0" eb="2">
      <t>チョクセツ</t>
    </rPh>
    <rPh sb="2" eb="3">
      <t>ゼイ</t>
    </rPh>
    <phoneticPr fontId="2"/>
  </si>
  <si>
    <t>社会保障料</t>
    <rPh sb="0" eb="2">
      <t>シャカイ</t>
    </rPh>
    <rPh sb="2" eb="4">
      <t>ホショウ</t>
    </rPh>
    <rPh sb="4" eb="5">
      <t>リョウ</t>
    </rPh>
    <phoneticPr fontId="2"/>
  </si>
  <si>
    <t>エンゲル係数（％）</t>
    <rPh sb="4" eb="6">
      <t>ケイスウ</t>
    </rPh>
    <phoneticPr fontId="2"/>
  </si>
  <si>
    <t>可処分所得－消費支出</t>
    <rPh sb="0" eb="3">
      <t>カショブン</t>
    </rPh>
    <rPh sb="3" eb="5">
      <t>ショトク</t>
    </rPh>
    <rPh sb="6" eb="8">
      <t>ショウヒ</t>
    </rPh>
    <rPh sb="8" eb="10">
      <t>シシュツ</t>
    </rPh>
    <phoneticPr fontId="2"/>
  </si>
  <si>
    <t>金融資産純増</t>
    <rPh sb="0" eb="2">
      <t>キンユウ</t>
    </rPh>
    <rPh sb="2" eb="4">
      <t>シサン</t>
    </rPh>
    <rPh sb="4" eb="6">
      <t>ジュンゾウ</t>
    </rPh>
    <phoneticPr fontId="2"/>
  </si>
  <si>
    <t>平均消費性向（％）</t>
    <rPh sb="0" eb="2">
      <t>ヘイキン</t>
    </rPh>
    <rPh sb="2" eb="4">
      <t>ショウヒ</t>
    </rPh>
    <rPh sb="4" eb="6">
      <t>セイコウ</t>
    </rPh>
    <phoneticPr fontId="2"/>
  </si>
  <si>
    <t>（注）１　高齢夫婦無職世帯：夫65歳以上、妻60歳以上の夫婦のみの無職世帯をいいます。</t>
    <rPh sb="1" eb="2">
      <t>チュウ</t>
    </rPh>
    <rPh sb="5" eb="7">
      <t>コウレイ</t>
    </rPh>
    <rPh sb="7" eb="9">
      <t>フウフ</t>
    </rPh>
    <rPh sb="9" eb="11">
      <t>ムショク</t>
    </rPh>
    <rPh sb="11" eb="13">
      <t>セタイ</t>
    </rPh>
    <rPh sb="14" eb="15">
      <t>オット</t>
    </rPh>
    <rPh sb="17" eb="18">
      <t>サイ</t>
    </rPh>
    <rPh sb="18" eb="20">
      <t>イジョウ</t>
    </rPh>
    <rPh sb="21" eb="22">
      <t>ツマ</t>
    </rPh>
    <rPh sb="24" eb="27">
      <t>サイイジョウ</t>
    </rPh>
    <rPh sb="28" eb="30">
      <t>フウフ</t>
    </rPh>
    <rPh sb="33" eb="35">
      <t>ムショク</t>
    </rPh>
    <rPh sb="35" eb="37">
      <t>セタイ</t>
    </rPh>
    <phoneticPr fontId="2"/>
  </si>
  <si>
    <t>2016年度</t>
    <rPh sb="4" eb="6">
      <t>ネンド</t>
    </rPh>
    <phoneticPr fontId="2"/>
  </si>
  <si>
    <t>月平均額</t>
    <rPh sb="0" eb="1">
      <t>ツキ</t>
    </rPh>
    <rPh sb="1" eb="3">
      <t>ヘイキン</t>
    </rPh>
    <rPh sb="3" eb="4">
      <t>ガク</t>
    </rPh>
    <phoneticPr fontId="2"/>
  </si>
  <si>
    <t>（円）</t>
    <rPh sb="1" eb="2">
      <t>エン</t>
    </rPh>
    <phoneticPr fontId="2"/>
  </si>
  <si>
    <t>2017年度</t>
    <rPh sb="4" eb="6">
      <t>ネンド</t>
    </rPh>
    <phoneticPr fontId="2"/>
  </si>
  <si>
    <t>その他の収入</t>
    <rPh sb="2" eb="3">
      <t>タ</t>
    </rPh>
    <rPh sb="4" eb="6">
      <t>シュウニュウ</t>
    </rPh>
    <phoneticPr fontId="2"/>
  </si>
  <si>
    <t>2015年度</t>
    <rPh sb="4" eb="6">
      <t>ネンド</t>
    </rPh>
    <phoneticPr fontId="2"/>
  </si>
  <si>
    <t>2014年度</t>
    <rPh sb="4" eb="6">
      <t>ネンド</t>
    </rPh>
    <phoneticPr fontId="2"/>
  </si>
  <si>
    <t>2013年度</t>
    <rPh sb="4" eb="6">
      <t>ネンド</t>
    </rPh>
    <phoneticPr fontId="2"/>
  </si>
  <si>
    <t>2012年度</t>
    <rPh sb="4" eb="6">
      <t>ネンド</t>
    </rPh>
    <phoneticPr fontId="2"/>
  </si>
  <si>
    <t>2011年度</t>
    <rPh sb="4" eb="6">
      <t>ネンド</t>
    </rPh>
    <phoneticPr fontId="2"/>
  </si>
  <si>
    <t>2010年度</t>
    <rPh sb="4" eb="6">
      <t>ネンド</t>
    </rPh>
    <phoneticPr fontId="2"/>
  </si>
  <si>
    <t>2009年度</t>
    <rPh sb="4" eb="6">
      <t>ネンド</t>
    </rPh>
    <phoneticPr fontId="2"/>
  </si>
  <si>
    <t>2008年度</t>
    <rPh sb="4" eb="6">
      <t>ネンド</t>
    </rPh>
    <phoneticPr fontId="2"/>
  </si>
  <si>
    <t>2007年度</t>
    <rPh sb="4" eb="6">
      <t>ネンド</t>
    </rPh>
    <phoneticPr fontId="2"/>
  </si>
  <si>
    <t>（注）２　この表において、[可処分所得－消費支出]は表の数値を用いて算出しているので、端数処理の関係で、総務省のデータと一致しない箇所があります。</t>
    <rPh sb="1" eb="2">
      <t>チュウ</t>
    </rPh>
    <rPh sb="7" eb="8">
      <t>ヒョウ</t>
    </rPh>
    <rPh sb="14" eb="17">
      <t>カショブン</t>
    </rPh>
    <rPh sb="17" eb="19">
      <t>ショトク</t>
    </rPh>
    <rPh sb="20" eb="22">
      <t>ショウヒ</t>
    </rPh>
    <rPh sb="22" eb="24">
      <t>シシュツ</t>
    </rPh>
    <rPh sb="26" eb="27">
      <t>ヒョウ</t>
    </rPh>
    <rPh sb="28" eb="30">
      <t>スウチ</t>
    </rPh>
    <rPh sb="31" eb="32">
      <t>モチ</t>
    </rPh>
    <rPh sb="34" eb="36">
      <t>サンシュツ</t>
    </rPh>
    <rPh sb="43" eb="45">
      <t>ハスウ</t>
    </rPh>
    <rPh sb="45" eb="47">
      <t>ショリ</t>
    </rPh>
    <rPh sb="48" eb="50">
      <t>カンケイ</t>
    </rPh>
    <rPh sb="52" eb="54">
      <t>ソウム</t>
    </rPh>
    <rPh sb="54" eb="55">
      <t>ショウ</t>
    </rPh>
    <rPh sb="60" eb="62">
      <t>イッチ</t>
    </rPh>
    <rPh sb="65" eb="67">
      <t>カショ</t>
    </rPh>
    <phoneticPr fontId="2"/>
  </si>
  <si>
    <t>2006年度</t>
    <rPh sb="4" eb="6">
      <t>ネンド</t>
    </rPh>
    <phoneticPr fontId="2"/>
  </si>
  <si>
    <t>2005年度</t>
    <rPh sb="4" eb="6">
      <t>ネンド</t>
    </rPh>
    <phoneticPr fontId="2"/>
  </si>
  <si>
    <t>（注）３　「他の経常収入」のうち「仕送り金」について、「平成17年度」は公表されていません。</t>
    <rPh sb="1" eb="2">
      <t>チュウ</t>
    </rPh>
    <rPh sb="17" eb="19">
      <t>シオク</t>
    </rPh>
    <rPh sb="20" eb="21">
      <t>キン</t>
    </rPh>
    <rPh sb="28" eb="30">
      <t>ヘイセイ</t>
    </rPh>
    <rPh sb="32" eb="34">
      <t>ネンド</t>
    </rPh>
    <rPh sb="36" eb="38">
      <t>コウヒョウ</t>
    </rPh>
    <phoneticPr fontId="2"/>
  </si>
  <si>
    <t>家計調査年報（家計収支編）平成30年（2018年）　家計の概況（速報）</t>
    <rPh sb="32" eb="34">
      <t>ソクホウ</t>
    </rPh>
    <phoneticPr fontId="2"/>
  </si>
  <si>
    <t xml:space="preserve">高齢無職世帯の家計収支 －2018年－ </t>
    <phoneticPr fontId="2"/>
  </si>
  <si>
    <t>統計名
家計調査 家計収支編 二人以上の世帯</t>
    <phoneticPr fontId="2"/>
  </si>
  <si>
    <t>無職世帯のうち世帯主年齢60歳以上</t>
    <phoneticPr fontId="2"/>
  </si>
  <si>
    <t>不足分</t>
    <rPh sb="0" eb="3">
      <t>フソクブン</t>
    </rPh>
    <phoneticPr fontId="2"/>
  </si>
  <si>
    <t>保険医療</t>
    <rPh sb="0" eb="2">
      <t>ホケン</t>
    </rPh>
    <rPh sb="2" eb="4">
      <t>イリョウ</t>
    </rPh>
    <phoneticPr fontId="2"/>
  </si>
  <si>
    <t>うち交際費</t>
    <rPh sb="2" eb="4">
      <t>コウサイ</t>
    </rPh>
    <rPh sb="4" eb="5">
      <t>ヒ</t>
    </rPh>
    <phoneticPr fontId="2"/>
  </si>
  <si>
    <t>直近10年平均</t>
    <rPh sb="0" eb="1">
      <t>チョク</t>
    </rPh>
    <rPh sb="1" eb="2">
      <t>キン</t>
    </rPh>
    <rPh sb="4" eb="5">
      <t>ネン</t>
    </rPh>
    <rPh sb="5" eb="7">
      <t>ヘイキン</t>
    </rPh>
    <phoneticPr fontId="2"/>
  </si>
  <si>
    <t>2018年</t>
  </si>
  <si>
    <t>2017年</t>
  </si>
  <si>
    <t>2016年</t>
  </si>
  <si>
    <t>2015年</t>
  </si>
  <si>
    <t>2014年</t>
  </si>
  <si>
    <t>2013年</t>
  </si>
  <si>
    <t>2012年</t>
  </si>
  <si>
    <t>2011年</t>
  </si>
  <si>
    <t>2010年</t>
  </si>
  <si>
    <t>2009年</t>
  </si>
  <si>
    <t>2008年</t>
  </si>
  <si>
    <t>2007年</t>
  </si>
  <si>
    <t>https://www.e-stat.go.jp/</t>
    <phoneticPr fontId="2"/>
  </si>
  <si>
    <t>※その他は交際費を除いた金額です。</t>
    <rPh sb="3" eb="4">
      <t>タ</t>
    </rPh>
    <rPh sb="5" eb="7">
      <t>コウサイ</t>
    </rPh>
    <rPh sb="7" eb="8">
      <t>ヒ</t>
    </rPh>
    <rPh sb="9" eb="10">
      <t>ノゾ</t>
    </rPh>
    <rPh sb="12" eb="14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</si>
</sst>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%"/>
    <numFmt numFmtId="178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name val="Arial"/>
      <family val="2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AF0F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3" fillId="0" borderId="0" xfId="2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>
      <alignment vertical="center"/>
    </xf>
    <xf numFmtId="176" fontId="0" fillId="0" borderId="0" xfId="1" applyNumberFormat="1" applyFont="1">
      <alignment vertical="center"/>
    </xf>
    <xf numFmtId="178" fontId="0" fillId="0" borderId="0" xfId="1" applyNumberFormat="1" applyFont="1">
      <alignment vertical="center"/>
    </xf>
    <xf numFmtId="38" fontId="0" fillId="2" borderId="0" xfId="0" applyNumberFormat="1" applyFill="1">
      <alignment vertical="center"/>
    </xf>
    <xf numFmtId="38" fontId="0" fillId="2" borderId="0" xfId="1" applyFont="1" applyFill="1">
      <alignment vertical="center"/>
    </xf>
    <xf numFmtId="178" fontId="0" fillId="2" borderId="0" xfId="0" applyNumberFormat="1" applyFill="1">
      <alignment vertical="center"/>
    </xf>
    <xf numFmtId="177" fontId="0" fillId="2" borderId="0" xfId="3" applyNumberFormat="1" applyFont="1" applyFill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4" fillId="0" borderId="0" xfId="0" applyNumberFormat="1" applyFont="1">
      <alignment vertical="center"/>
    </xf>
    <xf numFmtId="0" fontId="5" fillId="0" borderId="0" xfId="0" applyFont="1" applyFill="1" applyAlignment="1">
      <alignment horizontal="right" vertical="top" wrapText="1"/>
    </xf>
    <xf numFmtId="3" fontId="6" fillId="3" borderId="0" xfId="0" applyNumberFormat="1" applyFont="1" applyFill="1" applyAlignment="1">
      <alignment horizontal="right" vertical="center" wrapText="1"/>
    </xf>
    <xf numFmtId="0" fontId="6" fillId="3" borderId="0" xfId="0" applyFont="1" applyFill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>
      <alignment vertical="center"/>
    </xf>
    <xf numFmtId="0" fontId="0" fillId="0" borderId="0" xfId="0">
      <alignment vertical="center"/>
    </xf>
  </cellXfs>
  <cellStyles count="4">
    <cellStyle name="パーセント" xfId="3" builtinId="5"/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高齢夫婦無職世帯の家計収支 －</a:t>
            </a:r>
            <a:r>
              <a:rPr lang="en-US" altLang="ja-JP"/>
              <a:t>2017</a:t>
            </a:r>
            <a:r>
              <a:rPr lang="ja-JP" altLang="en-US"/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H29高齢夫婦無職!$L$4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aseline="0"/>
                      <a:t>社会保障給付</a:t>
                    </a:r>
                    <a:r>
                      <a:rPr lang="en-US" altLang="ja-JP" baseline="0"/>
                      <a:t>, </a:t>
                    </a:r>
                    <a:fld id="{6ED97330-82E3-484D-A6B1-0F8892E9756E}" type="VALUE">
                      <a:rPr lang="en-US" altLang="ja-JP" baseline="0"/>
                      <a:pPr>
                        <a:defRPr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H29高齢夫婦無職!$M$4:$N$4</c:f>
              <c:numCache>
                <c:formatCode>#,##0</c:formatCode>
                <c:ptCount val="2"/>
                <c:pt idx="1">
                  <c:v>191880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1D-4FEA-B6ED-E6BE70D3E407}"/>
            </c:ext>
          </c:extLst>
        </c:ser>
        <c:ser>
          <c:idx val="1"/>
          <c:order val="1"/>
          <c:tx>
            <c:strRef>
              <c:f>H29高齢夫婦無職!$L$5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7777777777777779E-3"/>
                  <c:y val="-0.134259259259259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その他、</a:t>
                    </a:r>
                    <a:fld id="{D5E7E261-C226-4C96-9734-1F2571E154F0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H29高齢夫婦無職!$M$5:$N$5</c:f>
              <c:numCache>
                <c:formatCode>#,##0_);[Red]\(#,##0\)</c:formatCode>
                <c:ptCount val="2"/>
                <c:pt idx="1">
                  <c:v>17318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1D-4FEA-B6ED-E6BE70D3E407}"/>
            </c:ext>
          </c:extLst>
        </c:ser>
        <c:ser>
          <c:idx val="2"/>
          <c:order val="2"/>
          <c:tx>
            <c:strRef>
              <c:f>H29高齢夫婦無職!$L$6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7779965004373435E-3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000">
                        <a:solidFill>
                          <a:schemeClr val="bg1"/>
                        </a:solidFill>
                      </a:rPr>
                      <a:t>不足分</a:t>
                    </a:r>
                    <a:r>
                      <a:rPr lang="en-US" altLang="ja-JP" sz="1000">
                        <a:solidFill>
                          <a:schemeClr val="bg1"/>
                        </a:solidFill>
                      </a:rPr>
                      <a:t>,</a:t>
                    </a:r>
                    <a:fld id="{A6022689-61E1-4DFA-8656-8D6B46F6C3BA}" type="VALUE">
                      <a:rPr lang="en-US" altLang="ja-JP" sz="1000">
                        <a:solidFill>
                          <a:schemeClr val="bg1"/>
                        </a:solidFill>
                      </a:rPr>
                      <a:pPr>
                        <a:defRPr sz="10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sz="100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68044619422574"/>
                      <c:h val="0.1665974044911052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H29高齢夫婦無職!$M$6:$N$6</c:f>
              <c:numCache>
                <c:formatCode>#,##0_);[Red]\(#,##0\)</c:formatCode>
                <c:ptCount val="2"/>
                <c:pt idx="1">
                  <c:v>54519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1D-4FEA-B6ED-E6BE70D3E407}"/>
            </c:ext>
          </c:extLst>
        </c:ser>
        <c:ser>
          <c:idx val="3"/>
          <c:order val="3"/>
          <c:tx>
            <c:strRef>
              <c:f>H29高齢夫婦無職!$L$17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333333333333333E-2"/>
                  <c:y val="-0.1527775955088947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非消費支出</a:t>
                    </a:r>
                    <a:fld id="{D9122549-B802-4C33-9E76-81988C731323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01377952755905"/>
                      <c:h val="0.148078885972586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H29高齢夫婦無職!$M$17:$N$17</c:f>
              <c:numCache>
                <c:formatCode>General</c:formatCode>
                <c:ptCount val="2"/>
                <c:pt idx="0" formatCode="#,##0_);[Red]\(#,##0\)">
                  <c:v>28240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1D-4FEA-B6ED-E6BE70D3E407}"/>
            </c:ext>
          </c:extLst>
        </c:ser>
        <c:ser>
          <c:idx val="4"/>
          <c:order val="4"/>
          <c:tx>
            <c:strRef>
              <c:f>H29高齢夫婦無職!$L$7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100"/>
                      <a:t>食料</a:t>
                    </a:r>
                    <a:r>
                      <a:rPr lang="en-US" altLang="ja-JP" sz="1100"/>
                      <a:t>,</a:t>
                    </a:r>
                    <a:fld id="{2E3D8B96-37F1-4673-94FB-5F73AC24FECE}" type="VALUE">
                      <a:rPr lang="en-US" altLang="ja-JP" sz="1100"/>
                      <a:pPr>
                        <a:defRPr sz="1100"/>
                      </a:pPr>
                      <a:t>[値]</a:t>
                    </a:fld>
                    <a:endParaRPr lang="en-US" altLang="ja-JP" sz="110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H29高齢夫婦無職!$M$7:$N$7</c:f>
              <c:numCache>
                <c:formatCode>General</c:formatCode>
                <c:ptCount val="2"/>
                <c:pt idx="0" formatCode="#,##0_);[Red]\(#,##0\)">
                  <c:v>64444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31D-4FEA-B6ED-E6BE70D3E407}"/>
            </c:ext>
          </c:extLst>
        </c:ser>
        <c:ser>
          <c:idx val="5"/>
          <c:order val="5"/>
          <c:tx>
            <c:strRef>
              <c:f>H29高齢夫婦無職!$L$8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5000000000000053E-2"/>
                  <c:y val="-0.1296296296296296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aseline="0"/>
                      <a:t>住居</a:t>
                    </a:r>
                    <a:r>
                      <a:rPr lang="en-US" altLang="ja-JP" baseline="0"/>
                      <a:t>, </a:t>
                    </a:r>
                    <a:fld id="{03D53A2A-A7F2-49EB-B440-4B745A8BD7FA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H29高齢夫婦無職!$M$8:$N$8</c:f>
              <c:numCache>
                <c:formatCode>General</c:formatCode>
                <c:ptCount val="2"/>
                <c:pt idx="0" formatCode="#,##0_);[Red]\(#,##0\)">
                  <c:v>13656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31D-4FEA-B6ED-E6BE70D3E407}"/>
            </c:ext>
          </c:extLst>
        </c:ser>
        <c:ser>
          <c:idx val="6"/>
          <c:order val="6"/>
          <c:tx>
            <c:strRef>
              <c:f>H29高齢夫婦無職!$L$9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4861111111111111"/>
                  <c:y val="0.13888870662000566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800" baseline="0"/>
                      <a:t>光熱・水道</a:t>
                    </a:r>
                    <a:r>
                      <a:rPr lang="en-US" altLang="ja-JP" baseline="0"/>
                      <a:t>, </a:t>
                    </a:r>
                    <a:fld id="{FBC3475E-164A-437B-B787-8F5641525A0F}" type="VALUE">
                      <a:rPr lang="en-US" altLang="ja-JP" baseline="0"/>
                      <a:pPr>
                        <a:defRPr/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3012707786526684"/>
                      <c:h val="8.723862642169727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H29高齢夫婦無職!$M$9:$N$9</c:f>
              <c:numCache>
                <c:formatCode>General</c:formatCode>
                <c:ptCount val="2"/>
                <c:pt idx="0" formatCode="#,##0_);[Red]\(#,##0\)">
                  <c:v>19267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31D-4FEA-B6ED-E6BE70D3E407}"/>
            </c:ext>
          </c:extLst>
        </c:ser>
        <c:ser>
          <c:idx val="7"/>
          <c:order val="7"/>
          <c:tx>
            <c:strRef>
              <c:f>H29高齢夫婦無職!$L$10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3329E-2"/>
                  <c:y val="-0.2129629629629629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600" baseline="0"/>
                      <a:t>家具家事用品</a:t>
                    </a:r>
                    <a:r>
                      <a:rPr lang="en-US" altLang="ja-JP" baseline="0"/>
                      <a:t>, </a:t>
                    </a:r>
                    <a:fld id="{CA99C947-D2FB-4571-B934-BBE998AB6F52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H29高齢夫婦無職!$M$10:$N$10</c:f>
              <c:numCache>
                <c:formatCode>General</c:formatCode>
                <c:ptCount val="2"/>
                <c:pt idx="0" formatCode="#,##0_);[Red]\(#,##0\)">
                  <c:v>9405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31D-4FEA-B6ED-E6BE70D3E407}"/>
            </c:ext>
          </c:extLst>
        </c:ser>
        <c:ser>
          <c:idx val="8"/>
          <c:order val="8"/>
          <c:tx>
            <c:strRef>
              <c:f>H29高齢夫婦無職!$L$11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798E-3"/>
                  <c:y val="0.1435185185185183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600" baseline="0"/>
                      <a:t>被服及び履物</a:t>
                    </a:r>
                    <a:r>
                      <a:rPr lang="en-US" altLang="ja-JP" baseline="0"/>
                      <a:t>, </a:t>
                    </a:r>
                    <a:fld id="{AD843CB6-B8A9-4430-B5EC-214A145098A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H29高齢夫婦無職!$M$11:$N$11</c:f>
              <c:numCache>
                <c:formatCode>General</c:formatCode>
                <c:ptCount val="2"/>
                <c:pt idx="0" formatCode="#,##0_);[Red]\(#,##0\)">
                  <c:v>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31D-4FEA-B6ED-E6BE70D3E407}"/>
            </c:ext>
          </c:extLst>
        </c:ser>
        <c:ser>
          <c:idx val="9"/>
          <c:order val="9"/>
          <c:tx>
            <c:strRef>
              <c:f>H29高齢夫婦無職!$L$12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000000000000001E-2"/>
                  <c:y val="-0.1250000000000000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aseline="0"/>
                      <a:t>保健医療</a:t>
                    </a:r>
                    <a:r>
                      <a:rPr lang="en-US" altLang="ja-JP" baseline="0"/>
                      <a:t>, </a:t>
                    </a:r>
                    <a:fld id="{899F38E7-E266-4760-9580-1FA4427DAEB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H29高齢夫婦無職!$M$12:$N$12</c:f>
              <c:numCache>
                <c:formatCode>General</c:formatCode>
                <c:ptCount val="2"/>
                <c:pt idx="0" formatCode="#,##0_);[Red]\(#,##0\)">
                  <c:v>15512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31D-4FEA-B6ED-E6BE70D3E407}"/>
            </c:ext>
          </c:extLst>
        </c:ser>
        <c:ser>
          <c:idx val="10"/>
          <c:order val="10"/>
          <c:tx>
            <c:strRef>
              <c:f>H29高齢夫婦無職!$L$13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8888888888888892E-2"/>
                  <c:y val="0.138888888888888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700" baseline="0"/>
                      <a:t>交通通信</a:t>
                    </a:r>
                    <a:r>
                      <a:rPr lang="en-US" altLang="ja-JP" baseline="0"/>
                      <a:t>, </a:t>
                    </a:r>
                    <a:fld id="{3D381128-6739-4C94-ADB1-BD9609B46933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H29高齢夫婦無職!$M$13:$N$13</c:f>
              <c:numCache>
                <c:formatCode>General</c:formatCode>
                <c:ptCount val="2"/>
                <c:pt idx="0" formatCode="#,##0_);[Red]\(#,##0\)">
                  <c:v>27576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31D-4FEA-B6ED-E6BE70D3E407}"/>
            </c:ext>
          </c:extLst>
        </c:ser>
        <c:ser>
          <c:idx val="11"/>
          <c:order val="11"/>
          <c:tx>
            <c:strRef>
              <c:f>H29高齢夫婦無職!$L$14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教養</a:t>
                    </a:r>
                    <a:r>
                      <a:rPr lang="en-US" altLang="ja-JP"/>
                      <a:t>,</a:t>
                    </a:r>
                    <a:r>
                      <a:rPr lang="ja-JP" altLang="en-US"/>
                      <a:t>娯楽</a:t>
                    </a:r>
                    <a:fld id="{A69C9A4C-ED0E-41C8-9B7F-721EFFF28A8B}" type="VALUE">
                      <a:rPr lang="en-US" altLang="ja-JP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H29高齢夫婦無職!$M$14:$N$14</c:f>
              <c:numCache>
                <c:formatCode>General</c:formatCode>
                <c:ptCount val="2"/>
                <c:pt idx="0" formatCode="#,##0_);[Red]\(#,##0\)">
                  <c:v>25077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31D-4FEA-B6ED-E6BE70D3E407}"/>
            </c:ext>
          </c:extLst>
        </c:ser>
        <c:ser>
          <c:idx val="12"/>
          <c:order val="12"/>
          <c:tx>
            <c:strRef>
              <c:f>H29高齢夫婦無職!$L$15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4356E-3"/>
                  <c:y val="-0.1250000000000000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交際費</a:t>
                    </a:r>
                    <a:r>
                      <a:rPr lang="en-US" altLang="ja-JP" baseline="0"/>
                      <a:t>, </a:t>
                    </a:r>
                    <a:fld id="{254A13D8-AD4A-4216-96D6-7598E92049A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H29高齢夫婦無職!$M$15:$N$15</c:f>
              <c:numCache>
                <c:formatCode>General</c:formatCode>
                <c:ptCount val="2"/>
                <c:pt idx="0" formatCode="#,##0_);[Red]\(#,##0\)">
                  <c:v>27388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31D-4FEA-B6ED-E6BE70D3E407}"/>
            </c:ext>
          </c:extLst>
        </c:ser>
        <c:ser>
          <c:idx val="13"/>
          <c:order val="13"/>
          <c:tx>
            <c:strRef>
              <c:f>H29高齢夫婦無職!$L$16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その他</a:t>
                    </a:r>
                    <a:fld id="{72DC5294-0C61-478B-BC83-0A494A49FA0D}" type="VALUE">
                      <a:rPr lang="en-US" altLang="ja-JP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ja-JP" altLang="en-US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H29高齢夫婦無職!$M$16:$N$16</c:f>
              <c:numCache>
                <c:formatCode>General</c:formatCode>
                <c:ptCount val="2"/>
                <c:pt idx="0" formatCode="#,##0">
                  <c:v>54895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31D-4FEA-B6ED-E6BE70D3E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strRef>
              <c:f>H29高齢夫婦無職!$L$4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H29高齢夫婦無職!$M$4:$N$4</c:f>
              <c:numCache>
                <c:formatCode>#,##0</c:formatCode>
                <c:ptCount val="2"/>
                <c:pt idx="1">
                  <c:v>191880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E-4D9E-96CE-A673261EBA4C}"/>
            </c:ext>
          </c:extLst>
        </c:ser>
        <c:ser>
          <c:idx val="1"/>
          <c:order val="1"/>
          <c:tx>
            <c:strRef>
              <c:f>H29高齢夫婦無職!$L$5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H29高齢夫婦無職!$M$5:$N$5</c:f>
              <c:numCache>
                <c:formatCode>#,##0_);[Red]\(#,##0\)</c:formatCode>
                <c:ptCount val="2"/>
                <c:pt idx="1">
                  <c:v>17318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EE-4D9E-96CE-A673261EBA4C}"/>
            </c:ext>
          </c:extLst>
        </c:ser>
        <c:ser>
          <c:idx val="2"/>
          <c:order val="2"/>
          <c:tx>
            <c:strRef>
              <c:f>H29高齢夫婦無職!$L$6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H29高齢夫婦無職!$M$6:$N$6</c:f>
              <c:numCache>
                <c:formatCode>#,##0_);[Red]\(#,##0\)</c:formatCode>
                <c:ptCount val="2"/>
                <c:pt idx="1">
                  <c:v>54519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EE-4D9E-96CE-A673261EBA4C}"/>
            </c:ext>
          </c:extLst>
        </c:ser>
        <c:ser>
          <c:idx val="3"/>
          <c:order val="3"/>
          <c:tx>
            <c:strRef>
              <c:f>H29高齢夫婦無職!$L$7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H29高齢夫婦無職!$M$7:$N$7</c:f>
              <c:numCache>
                <c:formatCode>General</c:formatCode>
                <c:ptCount val="2"/>
                <c:pt idx="0" formatCode="#,##0_);[Red]\(#,##0\)">
                  <c:v>64444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EE-4D9E-96CE-A673261EBA4C}"/>
            </c:ext>
          </c:extLst>
        </c:ser>
        <c:ser>
          <c:idx val="4"/>
          <c:order val="4"/>
          <c:tx>
            <c:strRef>
              <c:f>H29高齢夫婦無職!$L$8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H29高齢夫婦無職!$M$8:$N$8</c:f>
              <c:numCache>
                <c:formatCode>General</c:formatCode>
                <c:ptCount val="2"/>
                <c:pt idx="0" formatCode="#,##0_);[Red]\(#,##0\)">
                  <c:v>13656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EE-4D9E-96CE-A673261EBA4C}"/>
            </c:ext>
          </c:extLst>
        </c:ser>
        <c:ser>
          <c:idx val="5"/>
          <c:order val="5"/>
          <c:tx>
            <c:strRef>
              <c:f>H29高齢夫婦無職!$L$9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H29高齢夫婦無職!$M$9:$N$9</c:f>
              <c:numCache>
                <c:formatCode>General</c:formatCode>
                <c:ptCount val="2"/>
                <c:pt idx="0" formatCode="#,##0_);[Red]\(#,##0\)">
                  <c:v>19267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EE-4D9E-96CE-A673261EBA4C}"/>
            </c:ext>
          </c:extLst>
        </c:ser>
        <c:ser>
          <c:idx val="6"/>
          <c:order val="6"/>
          <c:tx>
            <c:strRef>
              <c:f>H29高齢夫婦無職!$L$10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H29高齢夫婦無職!$M$10:$N$10</c:f>
              <c:numCache>
                <c:formatCode>General</c:formatCode>
                <c:ptCount val="2"/>
                <c:pt idx="0" formatCode="#,##0_);[Red]\(#,##0\)">
                  <c:v>9405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EE-4D9E-96CE-A673261EBA4C}"/>
            </c:ext>
          </c:extLst>
        </c:ser>
        <c:ser>
          <c:idx val="7"/>
          <c:order val="7"/>
          <c:tx>
            <c:strRef>
              <c:f>H29高齢夫婦無職!$L$11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H29高齢夫婦無職!$M$11:$N$11</c:f>
              <c:numCache>
                <c:formatCode>General</c:formatCode>
                <c:ptCount val="2"/>
                <c:pt idx="0" formatCode="#,##0_);[Red]\(#,##0\)">
                  <c:v>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EE-4D9E-96CE-A673261EBA4C}"/>
            </c:ext>
          </c:extLst>
        </c:ser>
        <c:ser>
          <c:idx val="8"/>
          <c:order val="8"/>
          <c:tx>
            <c:strRef>
              <c:f>H29高齢夫婦無職!$L$12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H29高齢夫婦無職!$M$12:$N$12</c:f>
              <c:numCache>
                <c:formatCode>General</c:formatCode>
                <c:ptCount val="2"/>
                <c:pt idx="0" formatCode="#,##0_);[Red]\(#,##0\)">
                  <c:v>15512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EE-4D9E-96CE-A673261EBA4C}"/>
            </c:ext>
          </c:extLst>
        </c:ser>
        <c:ser>
          <c:idx val="9"/>
          <c:order val="9"/>
          <c:tx>
            <c:strRef>
              <c:f>H29高齢夫婦無職!$L$13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H29高齢夫婦無職!$M$13:$N$13</c:f>
              <c:numCache>
                <c:formatCode>General</c:formatCode>
                <c:ptCount val="2"/>
                <c:pt idx="0" formatCode="#,##0_);[Red]\(#,##0\)">
                  <c:v>27576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3EE-4D9E-96CE-A673261EBA4C}"/>
            </c:ext>
          </c:extLst>
        </c:ser>
        <c:ser>
          <c:idx val="10"/>
          <c:order val="10"/>
          <c:tx>
            <c:strRef>
              <c:f>H29高齢夫婦無職!$L$14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H29高齢夫婦無職!$M$14:$N$14</c:f>
              <c:numCache>
                <c:formatCode>General</c:formatCode>
                <c:ptCount val="2"/>
                <c:pt idx="0" formatCode="#,##0_);[Red]\(#,##0\)">
                  <c:v>25077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3EE-4D9E-96CE-A673261EBA4C}"/>
            </c:ext>
          </c:extLst>
        </c:ser>
        <c:ser>
          <c:idx val="11"/>
          <c:order val="11"/>
          <c:tx>
            <c:strRef>
              <c:f>H29高齢夫婦無職!$L$15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H29高齢夫婦無職!$M$15:$N$15</c:f>
              <c:numCache>
                <c:formatCode>General</c:formatCode>
                <c:ptCount val="2"/>
                <c:pt idx="0" formatCode="#,##0_);[Red]\(#,##0\)">
                  <c:v>27388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3EE-4D9E-96CE-A673261EBA4C}"/>
            </c:ext>
          </c:extLst>
        </c:ser>
        <c:ser>
          <c:idx val="12"/>
          <c:order val="12"/>
          <c:tx>
            <c:strRef>
              <c:f>H29高齢夫婦無職!$L$16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H29高齢夫婦無職!$M$16:$N$16</c:f>
              <c:numCache>
                <c:formatCode>General</c:formatCode>
                <c:ptCount val="2"/>
                <c:pt idx="0" formatCode="#,##0">
                  <c:v>54895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3EE-4D9E-96CE-A673261EBA4C}"/>
            </c:ext>
          </c:extLst>
        </c:ser>
        <c:ser>
          <c:idx val="13"/>
          <c:order val="13"/>
          <c:tx>
            <c:strRef>
              <c:f>H29高齢夫婦無職!$L$17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H29高齢夫婦無職!$M$17:$N$17</c:f>
              <c:numCache>
                <c:formatCode>General</c:formatCode>
                <c:ptCount val="2"/>
                <c:pt idx="0" formatCode="#,##0_);[Red]\(#,##0\)">
                  <c:v>28240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3EE-4D9E-96CE-A673261EBA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6499240"/>
        <c:axId val="86497272"/>
        <c:axId val="0"/>
      </c:bar3DChart>
      <c:catAx>
        <c:axId val="864992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6497272"/>
        <c:crosses val="autoZero"/>
        <c:auto val="1"/>
        <c:lblAlgn val="ctr"/>
        <c:lblOffset val="100"/>
        <c:noMultiLvlLbl val="0"/>
      </c:catAx>
      <c:valAx>
        <c:axId val="8649727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86499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高齢夫婦無職世帯の家計収支 －</a:t>
            </a:r>
            <a:r>
              <a:rPr lang="en-US" altLang="ja-JP"/>
              <a:t>2016</a:t>
            </a:r>
            <a:r>
              <a:rPr lang="ja-JP" altLang="en-US"/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H28高齢夫婦無職!$L$4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aseline="0"/>
                      <a:t>社会保障給付</a:t>
                    </a:r>
                    <a:r>
                      <a:rPr lang="en-US" altLang="ja-JP" baseline="0"/>
                      <a:t>, </a:t>
                    </a:r>
                    <a:fld id="{6ED97330-82E3-484D-A6B1-0F8892E9756E}" type="VALUE">
                      <a:rPr lang="en-US" altLang="ja-JP" baseline="0"/>
                      <a:pPr>
                        <a:defRPr sz="12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H28高齢夫婦無職!$M$4:$N$4</c:f>
              <c:numCache>
                <c:formatCode>#,##0</c:formatCode>
                <c:ptCount val="2"/>
                <c:pt idx="1">
                  <c:v>193051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5-4702-BEA6-5CB55C691B25}"/>
            </c:ext>
          </c:extLst>
        </c:ser>
        <c:ser>
          <c:idx val="1"/>
          <c:order val="1"/>
          <c:tx>
            <c:strRef>
              <c:f>H28高齢夫婦無職!$L$5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7777777777777779E-3"/>
                  <c:y val="-0.134259259259259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その他、</a:t>
                    </a:r>
                    <a:fld id="{D5E7E261-C226-4C96-9734-1F2571E154F0}" type="VALUE">
                      <a:rPr lang="en-US" altLang="ja-JP"/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H28高齢夫婦無職!$M$5:$N$5</c:f>
              <c:numCache>
                <c:formatCode>#,##0_);[Red]\(#,##0\)</c:formatCode>
                <c:ptCount val="2"/>
                <c:pt idx="1">
                  <c:v>19784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A5-4702-BEA6-5CB55C691B25}"/>
            </c:ext>
          </c:extLst>
        </c:ser>
        <c:ser>
          <c:idx val="2"/>
          <c:order val="2"/>
          <c:tx>
            <c:strRef>
              <c:f>H28高齢夫婦無職!$L$6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7779965004373435E-3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000">
                        <a:solidFill>
                          <a:schemeClr val="bg1"/>
                        </a:solidFill>
                      </a:rPr>
                      <a:t>不足分</a:t>
                    </a:r>
                    <a:r>
                      <a:rPr lang="en-US" altLang="ja-JP" sz="1000">
                        <a:solidFill>
                          <a:schemeClr val="bg1"/>
                        </a:solidFill>
                      </a:rPr>
                      <a:t>,</a:t>
                    </a:r>
                    <a:fld id="{A6022689-61E1-4DFA-8656-8D6B46F6C3BA}" type="VALUE">
                      <a:rPr lang="en-US" altLang="ja-JP" sz="1000">
                        <a:solidFill>
                          <a:schemeClr val="bg1"/>
                        </a:solidFill>
                      </a:rPr>
                      <a:pPr>
                        <a:defRPr sz="10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sz="100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68044619422574"/>
                      <c:h val="0.1665974044911052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H28高齢夫婦無職!$M$6:$N$6</c:f>
              <c:numCache>
                <c:formatCode>#,##0_);[Red]\(#,##0\)</c:formatCode>
                <c:ptCount val="2"/>
                <c:pt idx="1">
                  <c:v>54711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A5-4702-BEA6-5CB55C691B25}"/>
            </c:ext>
          </c:extLst>
        </c:ser>
        <c:ser>
          <c:idx val="3"/>
          <c:order val="3"/>
          <c:tx>
            <c:strRef>
              <c:f>H28高齢夫婦無職!$L$7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333333333333333E-2"/>
                  <c:y val="-0.1527775955088947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非消費支出</a:t>
                    </a:r>
                    <a:fld id="{D9122549-B802-4C33-9E76-81988C731323}" type="VALUE">
                      <a:rPr lang="en-US" altLang="ja-JP"/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01377952755905"/>
                      <c:h val="0.148078885972586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H28高齢夫婦無職!$M$7:$N$7</c:f>
              <c:numCache>
                <c:formatCode>General</c:formatCode>
                <c:ptCount val="2"/>
                <c:pt idx="0" formatCode="#,##0_);[Red]\(#,##0\)">
                  <c:v>29855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A5-4702-BEA6-5CB55C691B25}"/>
            </c:ext>
          </c:extLst>
        </c:ser>
        <c:ser>
          <c:idx val="4"/>
          <c:order val="4"/>
          <c:tx>
            <c:strRef>
              <c:f>H28高齢夫婦無職!$L$8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100"/>
                      <a:t>食料</a:t>
                    </a:r>
                    <a:r>
                      <a:rPr lang="en-US" altLang="ja-JP" sz="1100"/>
                      <a:t>,</a:t>
                    </a:r>
                    <a:fld id="{2E3D8B96-37F1-4673-94FB-5F73AC24FECE}" type="VALUE">
                      <a:rPr lang="en-US" altLang="ja-JP" sz="1100"/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sz="11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H28高齢夫婦無職!$M$8:$N$8</c:f>
              <c:numCache>
                <c:formatCode>General</c:formatCode>
                <c:ptCount val="2"/>
                <c:pt idx="0" formatCode="#,##0_);[Red]\(#,##0\)">
                  <c:v>64827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A5-4702-BEA6-5CB55C691B25}"/>
            </c:ext>
          </c:extLst>
        </c:ser>
        <c:ser>
          <c:idx val="5"/>
          <c:order val="5"/>
          <c:tx>
            <c:strRef>
              <c:f>H28高齢夫婦無職!$L$9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5000000000000053E-2"/>
                  <c:y val="-0.1296296296296296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aseline="0"/>
                      <a:t>住居</a:t>
                    </a:r>
                    <a:r>
                      <a:rPr lang="en-US" altLang="ja-JP" baseline="0"/>
                      <a:t>, </a:t>
                    </a:r>
                    <a:fld id="{03D53A2A-A7F2-49EB-B440-4B745A8BD7FA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H28高齢夫婦無職!$M$9:$N$9</c:f>
              <c:numCache>
                <c:formatCode>General</c:formatCode>
                <c:ptCount val="2"/>
                <c:pt idx="0" formatCode="#,##0_);[Red]\(#,##0\)">
                  <c:v>14700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A5-4702-BEA6-5CB55C691B25}"/>
            </c:ext>
          </c:extLst>
        </c:ser>
        <c:ser>
          <c:idx val="6"/>
          <c:order val="6"/>
          <c:tx>
            <c:strRef>
              <c:f>H28高齢夫婦無職!$L$10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4861111111111111"/>
                  <c:y val="0.13888870662000566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800" baseline="0"/>
                      <a:t>光熱・水道</a:t>
                    </a:r>
                    <a:r>
                      <a:rPr lang="en-US" altLang="ja-JP" baseline="0"/>
                      <a:t>, </a:t>
                    </a:r>
                    <a:fld id="{FBC3475E-164A-437B-B787-8F5641525A0F}" type="VALUE">
                      <a:rPr lang="en-US" altLang="ja-JP" baseline="0"/>
                      <a:pPr>
                        <a:defRPr sz="9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>
                    <c:manualLayout>
                      <c:w val="0.23012707786526684"/>
                      <c:h val="8.723862642169727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H28高齢夫婦無職!$M$10:$N$10</c:f>
              <c:numCache>
                <c:formatCode>General</c:formatCode>
                <c:ptCount val="2"/>
                <c:pt idx="0" formatCode="#,##0_);[Red]\(#,##0\)">
                  <c:v>18851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A5-4702-BEA6-5CB55C691B25}"/>
            </c:ext>
          </c:extLst>
        </c:ser>
        <c:ser>
          <c:idx val="7"/>
          <c:order val="7"/>
          <c:tx>
            <c:strRef>
              <c:f>H28高齢夫婦無職!$L$11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3329E-2"/>
                  <c:y val="-0.2129629629629629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600" baseline="0"/>
                      <a:t>家具家事用品</a:t>
                    </a:r>
                    <a:r>
                      <a:rPr lang="en-US" altLang="ja-JP" baseline="0"/>
                      <a:t>, </a:t>
                    </a:r>
                    <a:fld id="{CA99C947-D2FB-4571-B934-BBE998AB6F52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H28高齢夫婦無職!$M$11:$N$11</c:f>
              <c:numCache>
                <c:formatCode>General</c:formatCode>
                <c:ptCount val="2"/>
                <c:pt idx="0" formatCode="#,##0_);[Red]\(#,##0\)">
                  <c:v>9017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A5-4702-BEA6-5CB55C691B25}"/>
            </c:ext>
          </c:extLst>
        </c:ser>
        <c:ser>
          <c:idx val="8"/>
          <c:order val="8"/>
          <c:tx>
            <c:strRef>
              <c:f>H28高齢夫婦無職!$L$12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798E-3"/>
                  <c:y val="0.1435185185185183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600" baseline="0"/>
                      <a:t>被服及び履物</a:t>
                    </a:r>
                    <a:r>
                      <a:rPr lang="en-US" altLang="ja-JP" baseline="0"/>
                      <a:t>, </a:t>
                    </a:r>
                    <a:fld id="{AD843CB6-B8A9-4430-B5EC-214A145098A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H28高齢夫婦無職!$M$12:$N$12</c:f>
              <c:numCache>
                <c:formatCode>General</c:formatCode>
                <c:ptCount val="2"/>
                <c:pt idx="0" formatCode="#,##0_);[Red]\(#,##0\)">
                  <c:v>6675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A5-4702-BEA6-5CB55C691B25}"/>
            </c:ext>
          </c:extLst>
        </c:ser>
        <c:ser>
          <c:idx val="9"/>
          <c:order val="9"/>
          <c:tx>
            <c:strRef>
              <c:f>H28高齢夫婦無職!$L$13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000000000000001E-2"/>
                  <c:y val="-0.1250000000000000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aseline="0"/>
                      <a:t>保健医療</a:t>
                    </a:r>
                    <a:r>
                      <a:rPr lang="en-US" altLang="ja-JP" baseline="0"/>
                      <a:t>, </a:t>
                    </a:r>
                    <a:fld id="{899F38E7-E266-4760-9580-1FA4427DAEB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H28高齢夫婦無職!$M$13:$N$13</c:f>
              <c:numCache>
                <c:formatCode>General</c:formatCode>
                <c:ptCount val="2"/>
                <c:pt idx="0" formatCode="#,##0_);[Red]\(#,##0\)">
                  <c:v>15044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A5-4702-BEA6-5CB55C691B25}"/>
            </c:ext>
          </c:extLst>
        </c:ser>
        <c:ser>
          <c:idx val="10"/>
          <c:order val="10"/>
          <c:tx>
            <c:strRef>
              <c:f>H28高齢夫婦無職!$L$14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8888888888888892E-2"/>
                  <c:y val="0.138888888888888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700" baseline="0"/>
                      <a:t>交通通信</a:t>
                    </a:r>
                    <a:r>
                      <a:rPr lang="en-US" altLang="ja-JP" baseline="0"/>
                      <a:t>, </a:t>
                    </a:r>
                    <a:fld id="{3D381128-6739-4C94-ADB1-BD9609B46933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H28高齢夫婦無職!$M$14:$N$14</c:f>
              <c:numCache>
                <c:formatCode>General</c:formatCode>
                <c:ptCount val="2"/>
                <c:pt idx="0" formatCode="#,##0_);[Red]\(#,##0\)">
                  <c:v>25256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A5-4702-BEA6-5CB55C691B25}"/>
            </c:ext>
          </c:extLst>
        </c:ser>
        <c:ser>
          <c:idx val="11"/>
          <c:order val="11"/>
          <c:tx>
            <c:strRef>
              <c:f>H28高齢夫婦無職!$L$15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教養</a:t>
                    </a:r>
                    <a:r>
                      <a:rPr lang="en-US" altLang="ja-JP"/>
                      <a:t>,</a:t>
                    </a:r>
                    <a:r>
                      <a:rPr lang="ja-JP" altLang="en-US"/>
                      <a:t>娯楽</a:t>
                    </a:r>
                    <a:fld id="{A69C9A4C-ED0E-41C8-9B7F-721EFFF28A8B}" type="VALUE">
                      <a:rPr lang="en-US" altLang="ja-JP"/>
                      <a:pPr>
                        <a:defRPr sz="9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H28高齢夫婦無職!$M$15:$N$15</c:f>
              <c:numCache>
                <c:formatCode>General</c:formatCode>
                <c:ptCount val="2"/>
                <c:pt idx="0" formatCode="#,##0_);[Red]\(#,##0\)">
                  <c:v>26303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1A5-4702-BEA6-5CB55C691B25}"/>
            </c:ext>
          </c:extLst>
        </c:ser>
        <c:ser>
          <c:idx val="12"/>
          <c:order val="12"/>
          <c:tx>
            <c:strRef>
              <c:f>H28高齢夫婦無職!$L$16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4356E-3"/>
                  <c:y val="-0.1250000000000000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交際費</a:t>
                    </a:r>
                    <a:r>
                      <a:rPr lang="en-US" altLang="ja-JP" baseline="0"/>
                      <a:t>, </a:t>
                    </a:r>
                    <a:fld id="{254A13D8-AD4A-4216-96D6-7598E92049A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H28高齢夫婦無職!$M$16:$N$16</c:f>
              <c:numCache>
                <c:formatCode>General</c:formatCode>
                <c:ptCount val="2"/>
                <c:pt idx="0" formatCode="#,##0_);[Red]\(#,##0\)">
                  <c:v>29033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1A5-4702-BEA6-5CB55C691B25}"/>
            </c:ext>
          </c:extLst>
        </c:ser>
        <c:ser>
          <c:idx val="13"/>
          <c:order val="13"/>
          <c:tx>
            <c:strRef>
              <c:f>H28高齢夫婦無職!$L$17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その</a:t>
                    </a:r>
                    <a:r>
                      <a:rPr lang="en-US" altLang="ja-JP"/>
                      <a:t>,</a:t>
                    </a:r>
                    <a:r>
                      <a:rPr lang="ja-JP" altLang="en-US"/>
                      <a:t>他</a:t>
                    </a:r>
                    <a:fld id="{72DC5294-0C61-478B-BC83-0A494A49FA0D}" type="VALUE">
                      <a:rPr lang="en-US" altLang="ja-JP"/>
                      <a:pPr>
                        <a:defRPr sz="9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H28高齢夫婦無職!$M$17:$N$17</c:f>
              <c:numCache>
                <c:formatCode>General</c:formatCode>
                <c:ptCount val="2"/>
                <c:pt idx="0" formatCode="#,##0">
                  <c:v>27985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1A5-4702-BEA6-5CB55C691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569040325511283E-2"/>
          <c:y val="6.1673667405490025E-2"/>
          <c:w val="0.84408040245648819"/>
          <c:h val="0.8838241815271556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H27高齢夫婦無職!$L$4</c:f>
              <c:strCache>
                <c:ptCount val="1"/>
                <c:pt idx="0">
                  <c:v>社会保障給付</c:v>
                </c:pt>
              </c:strCache>
            </c:strRef>
          </c:tx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H27高齢夫婦無職!$M$2:$N$2</c:f>
              <c:strCache>
                <c:ptCount val="2"/>
                <c:pt idx="0">
                  <c:v>収入</c:v>
                </c:pt>
                <c:pt idx="1">
                  <c:v>支出</c:v>
                </c:pt>
              </c:strCache>
            </c:strRef>
          </c:cat>
          <c:val>
            <c:numRef>
              <c:f>H27高齢夫婦無職!$M$4:$N$4</c:f>
              <c:numCache>
                <c:formatCode>General</c:formatCode>
                <c:ptCount val="2"/>
                <c:pt idx="0" formatCode="#,##0">
                  <c:v>194874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3-4937-83AB-925E38ABD8BE}"/>
            </c:ext>
          </c:extLst>
        </c:ser>
        <c:ser>
          <c:idx val="1"/>
          <c:order val="1"/>
          <c:tx>
            <c:strRef>
              <c:f>H27高齢夫婦無職!$L$5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  <a:r>
                      <a:rPr lang="en-US" altLang="ja-JP"/>
                      <a:t>,</a:t>
                    </a:r>
                  </a:p>
                  <a:p>
                    <a:r>
                      <a:rPr lang="en-US" altLang="ja-JP"/>
                      <a:t> 18,505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H27高齢夫婦無職!$M$5:$N$5</c:f>
              <c:numCache>
                <c:formatCode>#,##0</c:formatCode>
                <c:ptCount val="2"/>
                <c:pt idx="0" formatCode="#,##0_);[Red]\(#,##0\)">
                  <c:v>18505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43-4937-83AB-925E38ABD8BE}"/>
            </c:ext>
          </c:extLst>
        </c:ser>
        <c:ser>
          <c:idx val="2"/>
          <c:order val="2"/>
          <c:tx>
            <c:strRef>
              <c:f>H27高齢夫婦無職!$L$6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bg1"/>
                        </a:solidFill>
                      </a:defRPr>
                    </a:pPr>
                    <a:r>
                      <a:rPr lang="ja-JP" altLang="en-US" b="1">
                        <a:solidFill>
                          <a:schemeClr val="bg1"/>
                        </a:solidFill>
                      </a:rPr>
                      <a:t>不足分</a:t>
                    </a:r>
                    <a:r>
                      <a:rPr lang="en-US" altLang="ja-JP" b="1">
                        <a:solidFill>
                          <a:schemeClr val="bg1"/>
                        </a:solidFill>
                      </a:rPr>
                      <a:t>, </a:t>
                    </a:r>
                  </a:p>
                  <a:p>
                    <a:pPr>
                      <a:defRPr b="1">
                        <a:solidFill>
                          <a:schemeClr val="bg1"/>
                        </a:solidFill>
                      </a:defRPr>
                    </a:pPr>
                    <a:r>
                      <a:rPr lang="en-US" altLang="ja-JP" b="1">
                        <a:solidFill>
                          <a:schemeClr val="bg1"/>
                        </a:solidFill>
                      </a:rPr>
                      <a:t>62,326</a:t>
                    </a:r>
                    <a:endParaRPr lang="ja-JP" altLang="en-US"/>
                  </a:p>
                </c:rich>
              </c:tx>
              <c:spPr>
                <a:noFill/>
                <a:ln w="19050">
                  <a:noFill/>
                </a:ln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43-4937-83AB-925E38ABD8BE}"/>
                </c:ext>
              </c:extLst>
            </c:dLbl>
            <c:spPr>
              <a:solidFill>
                <a:srgbClr val="FF0000"/>
              </a:solidFill>
              <a:ln w="19050">
                <a:solidFill>
                  <a:srgbClr val="FF0000"/>
                </a:solidFill>
              </a:ln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H27高齢夫婦無職!$M$6:$N$6</c:f>
              <c:numCache>
                <c:formatCode>General</c:formatCode>
                <c:ptCount val="2"/>
                <c:pt idx="0" formatCode="#,##0_);[Red]\(#,##0\)">
                  <c:v>62326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43-4937-83AB-925E38ABD8BE}"/>
            </c:ext>
          </c:extLst>
        </c:ser>
        <c:ser>
          <c:idx val="3"/>
          <c:order val="3"/>
          <c:tx>
            <c:strRef>
              <c:f>H27高齢夫婦無職!$L$7</c:f>
              <c:strCache>
                <c:ptCount val="1"/>
                <c:pt idx="0">
                  <c:v>非消費支出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非消費支出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31,842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H27高齢夫婦無職!$M$7:$N$7</c:f>
              <c:numCache>
                <c:formatCode>#,##0_);[Red]\(#,##0\)</c:formatCode>
                <c:ptCount val="2"/>
                <c:pt idx="1">
                  <c:v>31842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43-4937-83AB-925E38ABD8BE}"/>
            </c:ext>
          </c:extLst>
        </c:ser>
        <c:ser>
          <c:idx val="4"/>
          <c:order val="4"/>
          <c:tx>
            <c:strRef>
              <c:f>H27高齢夫婦無職!$L$8</c:f>
              <c:strCache>
                <c:ptCount val="1"/>
                <c:pt idx="0">
                  <c:v>食料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食料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62,432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H27高齢夫婦無職!$M$8:$N$8</c:f>
              <c:numCache>
                <c:formatCode>#,##0_);[Red]\(#,##0\)</c:formatCode>
                <c:ptCount val="2"/>
                <c:pt idx="1">
                  <c:v>62432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43-4937-83AB-925E38ABD8BE}"/>
            </c:ext>
          </c:extLst>
        </c:ser>
        <c:ser>
          <c:idx val="6"/>
          <c:order val="5"/>
          <c:tx>
            <c:strRef>
              <c:f>H27高齢夫婦無職!$L$9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FFFF66"/>
              </a:solidFill>
            </c:spPr>
            <c:extLst>
              <c:ext xmlns:c16="http://schemas.microsoft.com/office/drawing/2014/chart" uri="{C3380CC4-5D6E-409C-BE32-E72D297353CC}">
                <c16:uniqueId val="{00000009-7E43-4937-83AB-925E38ABD8BE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住居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17,500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H27高齢夫婦無職!$M$9:$N$9</c:f>
              <c:numCache>
                <c:formatCode>#,##0_);[Red]\(#,##0\)</c:formatCode>
                <c:ptCount val="2"/>
                <c:pt idx="1">
                  <c:v>17500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43-4937-83AB-925E38ABD8BE}"/>
            </c:ext>
          </c:extLst>
        </c:ser>
        <c:ser>
          <c:idx val="7"/>
          <c:order val="6"/>
          <c:tx>
            <c:strRef>
              <c:f>H27高齢夫婦無職!$L$10</c:f>
              <c:strCache>
                <c:ptCount val="1"/>
                <c:pt idx="0">
                  <c:v>光熱・水道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5.6580868973149026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/>
                      <a:t>光熱・</a:t>
                    </a:r>
                  </a:p>
                  <a:p>
                    <a:r>
                      <a:rPr lang="ja-JP" altLang="en-US" sz="800"/>
                      <a:t>水道</a:t>
                    </a:r>
                    <a:r>
                      <a:rPr lang="en-US" altLang="ja-JP" sz="800"/>
                      <a:t>, </a:t>
                    </a:r>
                  </a:p>
                  <a:p>
                    <a:r>
                      <a:rPr lang="en-US" altLang="ja-JP" sz="800"/>
                      <a:t>20,385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H27高齢夫婦無職!$M$10:$N$10</c:f>
              <c:numCache>
                <c:formatCode>#,##0_);[Red]\(#,##0\)</c:formatCode>
                <c:ptCount val="2"/>
                <c:pt idx="1">
                  <c:v>20385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E43-4937-83AB-925E38ABD8BE}"/>
            </c:ext>
          </c:extLst>
        </c:ser>
        <c:ser>
          <c:idx val="8"/>
          <c:order val="7"/>
          <c:tx>
            <c:strRef>
              <c:f>H27高齢夫婦無職!$L$11</c:f>
              <c:strCache>
                <c:ptCount val="1"/>
                <c:pt idx="0">
                  <c:v>家具・家事用品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2.0004999674721861E-2"/>
                  <c:y val="-0.1973583065927048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/>
                      <a:t>家具・</a:t>
                    </a:r>
                  </a:p>
                  <a:p>
                    <a:r>
                      <a:rPr lang="ja-JP" altLang="en-US" sz="800"/>
                      <a:t>家事用品</a:t>
                    </a:r>
                    <a:r>
                      <a:rPr lang="en-US" altLang="ja-JP" sz="800"/>
                      <a:t>, </a:t>
                    </a:r>
                  </a:p>
                  <a:p>
                    <a:r>
                      <a:rPr lang="en-US" altLang="ja-JP" sz="800"/>
                      <a:t>8,641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H27高齢夫婦無職!$M$11:$N$11</c:f>
              <c:numCache>
                <c:formatCode>#,##0_);[Red]\(#,##0\)</c:formatCode>
                <c:ptCount val="2"/>
                <c:pt idx="1">
                  <c:v>8641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E43-4937-83AB-925E38ABD8BE}"/>
            </c:ext>
          </c:extLst>
        </c:ser>
        <c:ser>
          <c:idx val="9"/>
          <c:order val="8"/>
          <c:tx>
            <c:strRef>
              <c:f>H27高齢夫婦無職!$L$12</c:f>
              <c:strCache>
                <c:ptCount val="1"/>
                <c:pt idx="0">
                  <c:v>被服及び履物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6006499577138409E-2"/>
                  <c:y val="-0.19735649958999113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r>
                      <a:rPr lang="ja-JP" altLang="en-US" sz="800"/>
                      <a:t>被服及び</a:t>
                    </a:r>
                  </a:p>
                  <a:p>
                    <a:pPr>
                      <a:defRPr sz="800"/>
                    </a:pPr>
                    <a:r>
                      <a:rPr lang="ja-JP" altLang="en-US" sz="800"/>
                      <a:t>履物</a:t>
                    </a:r>
                    <a:r>
                      <a:rPr lang="en-US" altLang="ja-JP" sz="800"/>
                      <a:t>,</a:t>
                    </a:r>
                  </a:p>
                  <a:p>
                    <a:pPr>
                      <a:defRPr sz="800"/>
                    </a:pPr>
                    <a:r>
                      <a:rPr lang="en-US" altLang="ja-JP" sz="800"/>
                      <a:t> 6,975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H27高齢夫婦無職!$M$12:$N$12</c:f>
              <c:numCache>
                <c:formatCode>#,##0_);[Red]\(#,##0\)</c:formatCode>
                <c:ptCount val="2"/>
                <c:pt idx="1">
                  <c:v>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E43-4937-83AB-925E38ABD8BE}"/>
            </c:ext>
          </c:extLst>
        </c:ser>
        <c:ser>
          <c:idx val="10"/>
          <c:order val="9"/>
          <c:tx>
            <c:strRef>
              <c:f>H27高齢夫婦無職!$L$13</c:f>
              <c:strCache>
                <c:ptCount val="1"/>
                <c:pt idx="0">
                  <c:v>保健医療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0004999674721859E-3"/>
                  <c:y val="-5.658809698400406E-3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r>
                      <a:rPr lang="ja-JP" altLang="en-US" sz="800"/>
                      <a:t>保健</a:t>
                    </a:r>
                  </a:p>
                  <a:p>
                    <a:pPr>
                      <a:defRPr sz="800"/>
                    </a:pPr>
                    <a:r>
                      <a:rPr lang="ja-JP" altLang="en-US" sz="800"/>
                      <a:t>医療</a:t>
                    </a:r>
                    <a:r>
                      <a:rPr lang="en-US" altLang="ja-JP" sz="800"/>
                      <a:t>, </a:t>
                    </a:r>
                  </a:p>
                  <a:p>
                    <a:pPr>
                      <a:defRPr sz="800"/>
                    </a:pPr>
                    <a:r>
                      <a:rPr lang="en-US" altLang="ja-JP" sz="800"/>
                      <a:t>15,405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H27高齢夫婦無職!$M$13:$N$13</c:f>
              <c:numCache>
                <c:formatCode>#,##0_);[Red]\(#,##0\)</c:formatCode>
                <c:ptCount val="2"/>
                <c:pt idx="1">
                  <c:v>15405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E43-4937-83AB-925E38ABD8BE}"/>
            </c:ext>
          </c:extLst>
        </c:ser>
        <c:ser>
          <c:idx val="11"/>
          <c:order val="10"/>
          <c:tx>
            <c:strRef>
              <c:f>H27高齢夫婦無職!$L$14</c:f>
              <c:strCache>
                <c:ptCount val="1"/>
                <c:pt idx="0">
                  <c:v>交通・通信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交通・</a:t>
                    </a:r>
                  </a:p>
                  <a:p>
                    <a:r>
                      <a:rPr lang="ja-JP" altLang="en-US"/>
                      <a:t>通信</a:t>
                    </a:r>
                    <a:r>
                      <a:rPr lang="en-US" altLang="ja-JP"/>
                      <a:t>,</a:t>
                    </a:r>
                  </a:p>
                  <a:p>
                    <a:r>
                      <a:rPr lang="en-US" altLang="ja-JP"/>
                      <a:t> 27,286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H27高齢夫婦無職!$M$14:$N$14</c:f>
              <c:numCache>
                <c:formatCode>#,##0_);[Red]\(#,##0\)</c:formatCode>
                <c:ptCount val="2"/>
                <c:pt idx="1">
                  <c:v>27286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E43-4937-83AB-925E38ABD8BE}"/>
            </c:ext>
          </c:extLst>
        </c:ser>
        <c:ser>
          <c:idx val="12"/>
          <c:order val="11"/>
          <c:tx>
            <c:strRef>
              <c:f>'Ｐ８'!#REF!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val>
            <c:numRef>
              <c:f>'Ｐ８'!#REF!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E43-4937-83AB-925E38ABD8BE}"/>
            </c:ext>
          </c:extLst>
        </c:ser>
        <c:ser>
          <c:idx val="13"/>
          <c:order val="12"/>
          <c:tx>
            <c:strRef>
              <c:f>H27高齢夫婦無職!$L$15</c:f>
              <c:strCache>
                <c:ptCount val="1"/>
                <c:pt idx="0">
                  <c:v>教養娯楽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教養娯楽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26,066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H27高齢夫婦無職!$M$15:$N$15</c:f>
              <c:numCache>
                <c:formatCode>#,##0_);[Red]\(#,##0\)</c:formatCode>
                <c:ptCount val="2"/>
                <c:pt idx="1">
                  <c:v>26066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E43-4937-83AB-925E38ABD8BE}"/>
            </c:ext>
          </c:extLst>
        </c:ser>
        <c:ser>
          <c:idx val="14"/>
          <c:order val="13"/>
          <c:tx>
            <c:strRef>
              <c:f>H27高齢夫婦無職!$L$16</c:f>
              <c:strCache>
                <c:ptCount val="1"/>
                <c:pt idx="0">
                  <c:v>交際費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交際費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30,484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H27高齢夫婦無職!$M$16:$N$16</c:f>
              <c:numCache>
                <c:formatCode>#,##0_);[Red]\(#,##0\)</c:formatCode>
                <c:ptCount val="2"/>
                <c:pt idx="1">
                  <c:v>30484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E43-4937-83AB-925E38ABD8BE}"/>
            </c:ext>
          </c:extLst>
        </c:ser>
        <c:ser>
          <c:idx val="15"/>
          <c:order val="14"/>
          <c:tx>
            <c:strRef>
              <c:f>H27高齢夫婦無職!$L$17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28,685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H27高齢夫婦無職!$M$17:$N$17</c:f>
              <c:numCache>
                <c:formatCode>#,##0</c:formatCode>
                <c:ptCount val="2"/>
                <c:pt idx="1">
                  <c:v>28689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E43-4937-83AB-925E38ABD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100"/>
        <c:axId val="69883392"/>
        <c:axId val="69884928"/>
      </c:barChart>
      <c:catAx>
        <c:axId val="698833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69884928"/>
        <c:crosses val="autoZero"/>
        <c:auto val="1"/>
        <c:lblAlgn val="ctr"/>
        <c:lblOffset val="100"/>
        <c:noMultiLvlLbl val="0"/>
      </c:catAx>
      <c:valAx>
        <c:axId val="6988492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one"/>
        <c:crossAx val="6988339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高齢無職二人以上世帯の家計収支 －</a:t>
            </a:r>
            <a:r>
              <a:rPr lang="en-US" altLang="ja-JP">
                <a:solidFill>
                  <a:sysClr val="windowText" lastClr="000000"/>
                </a:solidFill>
              </a:rPr>
              <a:t>2018</a:t>
            </a:r>
            <a:r>
              <a:rPr lang="ja-JP" altLang="en-US">
                <a:solidFill>
                  <a:sysClr val="windowText" lastClr="000000"/>
                </a:solidFill>
              </a:rPr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H30高齢無職!$L$4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 baseline="0"/>
                      <a:t>社会保障給付</a:t>
                    </a:r>
                    <a:r>
                      <a:rPr lang="en-US" altLang="ja-JP" b="1" baseline="0"/>
                      <a:t>, </a:t>
                    </a:r>
                    <a:fld id="{6ED97330-82E3-484D-A6B1-0F8892E9756E}" type="VALUE">
                      <a:rPr lang="en-US" altLang="ja-JP" b="1" baseline="0"/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H30高齢無職!$M$4:$N$4</c:f>
              <c:numCache>
                <c:formatCode>#,##0</c:formatCode>
                <c:ptCount val="2"/>
                <c:pt idx="1">
                  <c:v>188195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95-4B2D-9C38-2211CA491228}"/>
            </c:ext>
          </c:extLst>
        </c:ser>
        <c:ser>
          <c:idx val="1"/>
          <c:order val="1"/>
          <c:tx>
            <c:strRef>
              <c:f>H30高齢無職!$L$5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7019902265978724E-4"/>
                  <c:y val="1.434046407915770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200" b="1">
                        <a:solidFill>
                          <a:schemeClr val="bg1"/>
                        </a:solidFill>
                      </a:rPr>
                      <a:t>その他、</a:t>
                    </a:r>
                    <a:fld id="{D5E7E261-C226-4C96-9734-1F2571E154F0}" type="VALUE">
                      <a:rPr lang="en-US" altLang="ja-JP" sz="1200" b="1">
                        <a:solidFill>
                          <a:schemeClr val="bg1"/>
                        </a:solidFill>
                      </a:rPr>
                      <a:pPr>
                        <a:defRPr sz="1200" b="1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200" b="1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H30高齢無職!$M$5:$N$5</c:f>
              <c:numCache>
                <c:formatCode>#,##0_);[Red]\(#,##0\)</c:formatCode>
                <c:ptCount val="2"/>
                <c:pt idx="1">
                  <c:v>34140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95-4B2D-9C38-2211CA491228}"/>
            </c:ext>
          </c:extLst>
        </c:ser>
        <c:ser>
          <c:idx val="2"/>
          <c:order val="2"/>
          <c:tx>
            <c:strRef>
              <c:f>H30高齢無職!$L$6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H30高齢無職!$M$6:$N$6</c:f>
              <c:numCache>
                <c:formatCode>#,##0_);[Red]\(#,##0\)</c:formatCode>
                <c:ptCount val="2"/>
                <c:pt idx="1">
                  <c:v>47455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95-4B2D-9C38-2211CA491228}"/>
            </c:ext>
          </c:extLst>
        </c:ser>
        <c:ser>
          <c:idx val="3"/>
          <c:order val="3"/>
          <c:tx>
            <c:strRef>
              <c:f>H30高齢無職!$L$7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0145164822934E-2"/>
                  <c:y val="0.1332866466912875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H30高齢無職!$M$7:$N$7</c:f>
              <c:numCache>
                <c:formatCode>#,##0_);[Red]\(#,##0\)</c:formatCode>
                <c:ptCount val="2"/>
                <c:pt idx="0">
                  <c:v>29856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95-4B2D-9C38-2211CA491228}"/>
            </c:ext>
          </c:extLst>
        </c:ser>
        <c:ser>
          <c:idx val="4"/>
          <c:order val="4"/>
          <c:tx>
            <c:strRef>
              <c:f>H30高齢無職!$L$8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H30高齢無職!$M$8:$N$8</c:f>
              <c:numCache>
                <c:formatCode>General</c:formatCode>
                <c:ptCount val="2"/>
                <c:pt idx="0" formatCode="#,##0_);[Red]\(#,##0\)">
                  <c:v>68646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95-4B2D-9C38-2211CA491228}"/>
            </c:ext>
          </c:extLst>
        </c:ser>
        <c:ser>
          <c:idx val="5"/>
          <c:order val="5"/>
          <c:tx>
            <c:strRef>
              <c:f>H30高齢無職!$L$9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365066370807617"/>
                  <c:y val="-0.1330274146353715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H30高齢無職!$M$9:$N$9</c:f>
              <c:numCache>
                <c:formatCode>General</c:formatCode>
                <c:ptCount val="2"/>
                <c:pt idx="0" formatCode="#,##0_);[Red]\(#,##0\)">
                  <c:v>14801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95-4B2D-9C38-2211CA491228}"/>
            </c:ext>
          </c:extLst>
        </c:ser>
        <c:ser>
          <c:idx val="6"/>
          <c:order val="6"/>
          <c:tx>
            <c:strRef>
              <c:f>H30高齢無職!$L$10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760404436449541E-2"/>
                  <c:y val="0.12701925533644579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H30高齢無職!$M$10:$N$10</c:f>
              <c:numCache>
                <c:formatCode>General</c:formatCode>
                <c:ptCount val="2"/>
                <c:pt idx="0" formatCode="#,##0_);[Red]\(#,##0\)">
                  <c:v>21742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095-4B2D-9C38-2211CA491228}"/>
            </c:ext>
          </c:extLst>
        </c:ser>
        <c:ser>
          <c:idx val="7"/>
          <c:order val="7"/>
          <c:tx>
            <c:strRef>
              <c:f>H30高齢無職!$L$11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287213072374161E-2"/>
                  <c:y val="-0.14695902246668918"/>
                </c:manualLayout>
              </c:layout>
              <c:tx>
                <c:rich>
                  <a:bodyPr/>
                  <a:lstStyle/>
                  <a:p>
                    <a:fld id="{781E62C6-4DDE-4F96-99FA-AAEBC0CEAC5E}" type="SERIESNAME">
                      <a:rPr lang="ja-JP" altLang="en-US" sz="1100"/>
                      <a:pPr/>
                      <a:t>[系列名]</a:t>
                    </a:fld>
                    <a:r>
                      <a:rPr lang="en-US" altLang="ja-JP" baseline="0"/>
                      <a:t>, </a:t>
                    </a:r>
                    <a:fld id="{34F0716E-C326-41A9-A86C-9EA265D7A1C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H30高齢無職!$M$11:$N$11</c:f>
              <c:numCache>
                <c:formatCode>General</c:formatCode>
                <c:ptCount val="2"/>
                <c:pt idx="0" formatCode="#,##0_);[Red]\(#,##0\)">
                  <c:v>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095-4B2D-9C38-2211CA491228}"/>
            </c:ext>
          </c:extLst>
        </c:ser>
        <c:ser>
          <c:idx val="8"/>
          <c:order val="8"/>
          <c:tx>
            <c:strRef>
              <c:f>H30高齢無職!$L$12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037650218483359E-2"/>
                  <c:y val="0.1809437205305089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H30高齢無職!$M$12:$N$12</c:f>
              <c:numCache>
                <c:formatCode>General</c:formatCode>
                <c:ptCount val="2"/>
                <c:pt idx="0" formatCode="#,##0_);[Red]\(#,##0\)">
                  <c:v>6402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095-4B2D-9C38-2211CA491228}"/>
            </c:ext>
          </c:extLst>
        </c:ser>
        <c:ser>
          <c:idx val="9"/>
          <c:order val="9"/>
          <c:tx>
            <c:strRef>
              <c:f>H30高齢無職!$L$13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04491743593609E-2"/>
                  <c:y val="-0.1310254639222728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H30高齢無職!$M$13:$N$13</c:f>
              <c:numCache>
                <c:formatCode>General</c:formatCode>
                <c:ptCount val="2"/>
                <c:pt idx="0" formatCode="#,##0_);[Red]\(#,##0\)">
                  <c:v>14693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095-4B2D-9C38-2211CA491228}"/>
            </c:ext>
          </c:extLst>
        </c:ser>
        <c:ser>
          <c:idx val="10"/>
          <c:order val="10"/>
          <c:tx>
            <c:strRef>
              <c:f>H30高齢無職!$L$14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399014760637888E-2"/>
                  <c:y val="0.113314519313404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H30高齢無職!$M$14:$N$14</c:f>
              <c:numCache>
                <c:formatCode>General</c:formatCode>
                <c:ptCount val="2"/>
                <c:pt idx="0" formatCode="#,##0_);[Red]\(#,##0\)">
                  <c:v>28598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095-4B2D-9C38-2211CA491228}"/>
            </c:ext>
          </c:extLst>
        </c:ser>
        <c:ser>
          <c:idx val="11"/>
          <c:order val="11"/>
          <c:tx>
            <c:strRef>
              <c:f>H30高齢無職!$L$15</c:f>
              <c:strCache>
                <c:ptCount val="1"/>
                <c:pt idx="0">
                  <c:v>教育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191518467852256E-2"/>
                  <c:y val="-0.1697882262324865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H30高齢無職!$M$15:$N$15</c:f>
              <c:numCache>
                <c:formatCode>General</c:formatCode>
                <c:ptCount val="2"/>
                <c:pt idx="0" formatCode="#,##0_);[Red]\(#,##0\)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095-4B2D-9C38-2211CA491228}"/>
            </c:ext>
          </c:extLst>
        </c:ser>
        <c:ser>
          <c:idx val="12"/>
          <c:order val="12"/>
          <c:tx>
            <c:strRef>
              <c:f>H30高齢無職!$L$16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4B193F8-6DDA-4190-9724-8C6C407C01F8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r>
                      <a:rPr lang="en-US" altLang="ja-JP" baseline="0"/>
                      <a:t>, </a:t>
                    </a:r>
                    <a:fld id="{CF11DCFA-0942-4A90-BB91-D1EEE5C3A03C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4095-4B2D-9C38-2211CA49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H30高齢無職!$M$16:$N$16</c:f>
              <c:numCache>
                <c:formatCode>General</c:formatCode>
                <c:ptCount val="2"/>
                <c:pt idx="0" formatCode="#,##0_);[Red]\(#,##0\)">
                  <c:v>24054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095-4B2D-9C38-2211CA491228}"/>
            </c:ext>
          </c:extLst>
        </c:ser>
        <c:ser>
          <c:idx val="13"/>
          <c:order val="13"/>
          <c:tx>
            <c:strRef>
              <c:f>H30高齢無職!$L$17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688364193873718E-2"/>
                  <c:y val="-0.1151459626109254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H30高齢無職!$M$17:$N$17</c:f>
              <c:numCache>
                <c:formatCode>General</c:formatCode>
                <c:ptCount val="2"/>
                <c:pt idx="0" formatCode="#,##0_);[Red]\(#,##0\)">
                  <c:v>22451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095-4B2D-9C38-2211CA491228}"/>
            </c:ext>
          </c:extLst>
        </c:ser>
        <c:ser>
          <c:idx val="14"/>
          <c:order val="14"/>
          <c:tx>
            <c:strRef>
              <c:f>H30高齢無職!$L$18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23985408116735E-2"/>
                  <c:y val="0.12389380530973451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095-4B2D-9C38-2211CA49122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H30高齢無職!$M$3:$N$3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H30高齢無職!$M$18:$N$18</c:f>
              <c:numCache>
                <c:formatCode>General</c:formatCode>
                <c:ptCount val="2"/>
                <c:pt idx="0" formatCode="#,##0">
                  <c:v>28237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095-4B2D-9C38-2211CA491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319087</xdr:colOff>
      <xdr:row>2</xdr:row>
      <xdr:rowOff>133350</xdr:rowOff>
    </xdr:from>
    <xdr:to>
      <xdr:col>8</xdr:col>
      <xdr:colOff>90487</xdr:colOff>
      <xdr:row>18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09FEA9F-255B-4135-8515-54DD53D6F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3</xdr:row>
      <xdr:rowOff>66675</xdr:rowOff>
    </xdr:from>
    <xdr:to>
      <xdr:col>7</xdr:col>
      <xdr:colOff>657225</xdr:colOff>
      <xdr:row>4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98C3A07-4798-4D1A-ADEE-05F43A945B2F}"/>
            </a:ext>
          </a:extLst>
        </xdr:cNvPr>
        <xdr:cNvSpPr txBox="1"/>
      </xdr:nvSpPr>
      <xdr:spPr>
        <a:xfrm>
          <a:off x="4610100" y="581025"/>
          <a:ext cx="8477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  <xdr:twoCellAnchor>
    <xdr:from>
      <xdr:col>9</xdr:col>
      <xdr:colOff>19050</xdr:colOff>
      <xdr:row>22</xdr:row>
      <xdr:rowOff>142875</xdr:rowOff>
    </xdr:from>
    <xdr:to>
      <xdr:col>12</xdr:col>
      <xdr:colOff>628650</xdr:colOff>
      <xdr:row>37</xdr:row>
      <xdr:rowOff>19050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8BED876-0991-496C-A0E8-0BF969916F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319087</xdr:colOff>
      <xdr:row>2</xdr:row>
      <xdr:rowOff>133350</xdr:rowOff>
    </xdr:from>
    <xdr:to>
      <xdr:col>8</xdr:col>
      <xdr:colOff>90487</xdr:colOff>
      <xdr:row>18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396F82C-8E33-4F18-8F3A-0A99AAC335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3</xdr:row>
      <xdr:rowOff>66675</xdr:rowOff>
    </xdr:from>
    <xdr:to>
      <xdr:col>7</xdr:col>
      <xdr:colOff>657225</xdr:colOff>
      <xdr:row>4</xdr:row>
      <xdr:rowOff>142875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2D1402F-6232-40C0-B56D-4970CD30BDDB}"/>
            </a:ext>
          </a:extLst>
        </xdr:cNvPr>
        <xdr:cNvSpPr txBox="1"/>
      </xdr:nvSpPr>
      <xdr:spPr>
        <a:xfrm>
          <a:off x="4610100" y="581025"/>
          <a:ext cx="8477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90487</xdr:rowOff>
    </xdr:from>
    <xdr:to>
      <xdr:col>9</xdr:col>
      <xdr:colOff>657225</xdr:colOff>
      <xdr:row>17</xdr:row>
      <xdr:rowOff>123824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104775</xdr:colOff>
      <xdr:row>23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891E6C-99D4-4AE1-B76A-930B5FC44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0</xdr:row>
      <xdr:rowOff>200025</xdr:rowOff>
    </xdr:from>
    <xdr:to>
      <xdr:col>9</xdr:col>
      <xdr:colOff>38100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4C2DF0-7206-47C3-A4AA-04802E1064A3}"/>
            </a:ext>
          </a:extLst>
        </xdr:cNvPr>
        <xdr:cNvSpPr txBox="1"/>
      </xdr:nvSpPr>
      <xdr:spPr>
        <a:xfrm>
          <a:off x="5010150" y="200025"/>
          <a:ext cx="1200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0.16142</cdr:x>
      <cdr:y>0.39266</cdr:y>
    </cdr:from>
    <cdr:to>
      <cdr:x>0.16142</cdr:x>
      <cdr:y>0.65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DF7FA34-2227-4F32-9F94-124DB21A8E2B}"/>
            </a:ext>
          </a:extLst>
        </cdr:cNvPr>
        <cdr:cNvCxnSpPr/>
      </cdr:nvCxnSpPr>
      <cdr:spPr>
        <a:xfrm xmlns:a="http://schemas.openxmlformats.org/drawingml/2006/main" flipV="1">
          <a:off x="1123959" y="2169275"/>
          <a:ext cx="0" cy="142164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0.80301</cdr:x>
      <cdr:y>0.39602</cdr:y>
    </cdr:from>
    <cdr:to>
      <cdr:x>0.80301</cdr:x>
      <cdr:y>0.50442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DEE95776-5723-4939-B76F-FC2E836F6F9E}"/>
            </a:ext>
          </a:extLst>
        </cdr:cNvPr>
        <cdr:cNvCxnSpPr/>
      </cdr:nvCxnSpPr>
      <cdr:spPr>
        <a:xfrm xmlns:a="http://schemas.openxmlformats.org/drawingml/2006/main">
          <a:off x="5591175" y="1704974"/>
          <a:ext cx="0" cy="4667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at.go.jp/index.ht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.go.jp/data/kakei/sokuhou/nen/pdf/gy02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tat.go.jp/data/kakei/2015np/gaikyo/pdf/gk02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tat.go.jp/data/kakei/sokuhou/nen/pdf/gy02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e-stat.g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16"/>
  <sheetViews>
    <sheetView workbookViewId="0">
      <selection activeCell="D19" sqref="D19"/>
    </sheetView>
  </sheetViews>
  <sheetFormatPr defaultRowHeight="13.5" x14ac:dyDescent="0.15"/>
  <cols>
    <col min="1" max="1" width="9" customWidth="1"/>
    <col min="3" max="3" width="12.5" customWidth="1"/>
  </cols>
  <sheetData>
    <row r="3" spans="2:4" x14ac:dyDescent="0.15">
      <c r="B3" t="s">
        <v>20</v>
      </c>
      <c r="C3" t="s">
        <v>21</v>
      </c>
      <c r="D3" s="4" t="s">
        <v>22</v>
      </c>
    </row>
    <row r="4" spans="2:4" x14ac:dyDescent="0.15">
      <c r="C4" t="s">
        <v>23</v>
      </c>
    </row>
    <row r="5" spans="2:4" x14ac:dyDescent="0.15">
      <c r="C5" t="s">
        <v>24</v>
      </c>
    </row>
    <row r="6" spans="2:4" x14ac:dyDescent="0.15">
      <c r="C6" t="s">
        <v>25</v>
      </c>
      <c r="D6" t="s">
        <v>26</v>
      </c>
    </row>
    <row r="7" spans="2:4" x14ac:dyDescent="0.15">
      <c r="C7" t="s">
        <v>27</v>
      </c>
      <c r="D7" t="s">
        <v>28</v>
      </c>
    </row>
    <row r="8" spans="2:4" x14ac:dyDescent="0.15">
      <c r="C8" t="s">
        <v>30</v>
      </c>
      <c r="D8" t="s">
        <v>29</v>
      </c>
    </row>
    <row r="9" spans="2:4" x14ac:dyDescent="0.15">
      <c r="D9" t="s">
        <v>31</v>
      </c>
    </row>
    <row r="10" spans="2:4" x14ac:dyDescent="0.15">
      <c r="C10" t="s">
        <v>32</v>
      </c>
    </row>
    <row r="11" spans="2:4" x14ac:dyDescent="0.15">
      <c r="C11" t="s">
        <v>33</v>
      </c>
    </row>
    <row r="14" spans="2:4" x14ac:dyDescent="0.15">
      <c r="B14" t="s">
        <v>34</v>
      </c>
      <c r="C14" t="s">
        <v>35</v>
      </c>
    </row>
    <row r="15" spans="2:4" x14ac:dyDescent="0.15">
      <c r="C15" t="s">
        <v>37</v>
      </c>
    </row>
    <row r="16" spans="2:4" x14ac:dyDescent="0.15">
      <c r="C16" t="s">
        <v>36</v>
      </c>
    </row>
  </sheetData>
  <phoneticPr fontId="2"/>
  <hyperlinks>
    <hyperlink ref="D3" r:id="rId1" xr:uid="{F60AA010-0D6B-4DF6-8E9A-B712DB4338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1B017-9B7E-40AD-A1E8-BE3507356F9F}">
  <dimension ref="A1"/>
  <sheetViews>
    <sheetView workbookViewId="0">
      <selection activeCell="P4" sqref="P4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975E3-0CC4-405F-9E85-007A49A766D7}">
  <dimension ref="B1:R21"/>
  <sheetViews>
    <sheetView zoomScaleNormal="100" workbookViewId="0">
      <selection activeCell="L17" sqref="L17"/>
    </sheetView>
  </sheetViews>
  <sheetFormatPr defaultRowHeight="13.5" x14ac:dyDescent="0.15"/>
  <cols>
    <col min="12" max="12" width="17.375" customWidth="1"/>
  </cols>
  <sheetData>
    <row r="1" spans="2:14" x14ac:dyDescent="0.15">
      <c r="B1" t="s">
        <v>42</v>
      </c>
      <c r="I1" t="s">
        <v>17</v>
      </c>
      <c r="L1" t="s">
        <v>40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N4" s="1">
        <v>191880</v>
      </c>
    </row>
    <row r="5" spans="2:14" x14ac:dyDescent="0.15">
      <c r="L5" t="s">
        <v>2</v>
      </c>
      <c r="M5" s="1"/>
      <c r="N5" s="2">
        <v>17318</v>
      </c>
    </row>
    <row r="6" spans="2:14" x14ac:dyDescent="0.15">
      <c r="L6" t="s">
        <v>13</v>
      </c>
      <c r="N6" s="2">
        <v>54519</v>
      </c>
    </row>
    <row r="7" spans="2:14" x14ac:dyDescent="0.15">
      <c r="L7" t="s">
        <v>14</v>
      </c>
      <c r="M7" s="2">
        <v>64444</v>
      </c>
    </row>
    <row r="8" spans="2:14" x14ac:dyDescent="0.15">
      <c r="L8" t="s">
        <v>5</v>
      </c>
      <c r="M8" s="2">
        <v>13656</v>
      </c>
    </row>
    <row r="9" spans="2:14" x14ac:dyDescent="0.15">
      <c r="L9" t="s">
        <v>6</v>
      </c>
      <c r="M9" s="2">
        <v>19267</v>
      </c>
    </row>
    <row r="10" spans="2:14" x14ac:dyDescent="0.15">
      <c r="L10" t="s">
        <v>7</v>
      </c>
      <c r="M10" s="2">
        <v>9405</v>
      </c>
    </row>
    <row r="11" spans="2:14" x14ac:dyDescent="0.15">
      <c r="L11" t="s">
        <v>8</v>
      </c>
      <c r="M11" s="2">
        <v>6497</v>
      </c>
    </row>
    <row r="12" spans="2:14" x14ac:dyDescent="0.15">
      <c r="L12" t="s">
        <v>9</v>
      </c>
      <c r="M12" s="2">
        <v>15512</v>
      </c>
    </row>
    <row r="13" spans="2:14" x14ac:dyDescent="0.15">
      <c r="L13" t="s">
        <v>10</v>
      </c>
      <c r="M13" s="2">
        <v>27576</v>
      </c>
    </row>
    <row r="14" spans="2:14" x14ac:dyDescent="0.15">
      <c r="L14" t="s">
        <v>11</v>
      </c>
      <c r="M14" s="2">
        <v>25077</v>
      </c>
    </row>
    <row r="15" spans="2:14" x14ac:dyDescent="0.15">
      <c r="L15" t="s">
        <v>12</v>
      </c>
      <c r="M15" s="2">
        <v>27388</v>
      </c>
    </row>
    <row r="16" spans="2:14" x14ac:dyDescent="0.15">
      <c r="L16" t="s">
        <v>2</v>
      </c>
      <c r="M16" s="1">
        <f>M18-SUM(M7:M15)</f>
        <v>54895</v>
      </c>
    </row>
    <row r="17" spans="5:18" x14ac:dyDescent="0.15">
      <c r="L17" t="s">
        <v>4</v>
      </c>
      <c r="M17" s="2">
        <v>28240</v>
      </c>
    </row>
    <row r="18" spans="5:18" x14ac:dyDescent="0.15">
      <c r="M18" s="1">
        <f>N18</f>
        <v>263717</v>
      </c>
      <c r="N18" s="1">
        <f>SUM(N4:N16)</f>
        <v>263717</v>
      </c>
      <c r="O18" s="3">
        <f>SUM(M7:M16)</f>
        <v>263717</v>
      </c>
      <c r="Q18" s="2"/>
      <c r="R18" s="3"/>
    </row>
    <row r="20" spans="5:18" x14ac:dyDescent="0.15">
      <c r="N20" s="1">
        <f>N4+N5</f>
        <v>209198</v>
      </c>
      <c r="Q20" s="3"/>
    </row>
    <row r="21" spans="5:18" x14ac:dyDescent="0.15">
      <c r="E21" s="4" t="s">
        <v>41</v>
      </c>
    </row>
  </sheetData>
  <phoneticPr fontId="2"/>
  <hyperlinks>
    <hyperlink ref="E21" r:id="rId1" xr:uid="{C0C51FE1-E14B-451E-88F6-09BCF8BE9EFA}"/>
  </hyperlinks>
  <pageMargins left="0.25" right="0.25" top="0.75" bottom="0.75" header="0.3" footer="0.3"/>
  <pageSetup paperSize="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1"/>
  <sheetViews>
    <sheetView workbookViewId="0">
      <selection activeCell="D24" sqref="D24"/>
    </sheetView>
  </sheetViews>
  <sheetFormatPr defaultRowHeight="13.5" x14ac:dyDescent="0.15"/>
  <cols>
    <col min="1" max="1" width="9" customWidth="1"/>
    <col min="12" max="12" width="17.375" customWidth="1"/>
  </cols>
  <sheetData>
    <row r="1" spans="2:14" x14ac:dyDescent="0.15">
      <c r="B1" t="s">
        <v>38</v>
      </c>
      <c r="H1" t="s">
        <v>17</v>
      </c>
      <c r="L1" t="s">
        <v>39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N4" s="1">
        <v>193051</v>
      </c>
    </row>
    <row r="5" spans="2:14" x14ac:dyDescent="0.15">
      <c r="L5" t="s">
        <v>2</v>
      </c>
      <c r="M5" s="1"/>
      <c r="N5" s="2">
        <v>19784</v>
      </c>
    </row>
    <row r="6" spans="2:14" x14ac:dyDescent="0.15">
      <c r="L6" t="s">
        <v>13</v>
      </c>
      <c r="N6" s="2">
        <v>54711</v>
      </c>
    </row>
    <row r="7" spans="2:14" x14ac:dyDescent="0.15">
      <c r="L7" t="s">
        <v>4</v>
      </c>
      <c r="M7" s="2">
        <v>29855</v>
      </c>
    </row>
    <row r="8" spans="2:14" x14ac:dyDescent="0.15">
      <c r="L8" t="s">
        <v>14</v>
      </c>
      <c r="M8" s="2">
        <v>64827</v>
      </c>
    </row>
    <row r="9" spans="2:14" x14ac:dyDescent="0.15">
      <c r="L9" t="s">
        <v>5</v>
      </c>
      <c r="M9" s="2">
        <v>14700</v>
      </c>
    </row>
    <row r="10" spans="2:14" x14ac:dyDescent="0.15">
      <c r="L10" t="s">
        <v>6</v>
      </c>
      <c r="M10" s="2">
        <v>18851</v>
      </c>
    </row>
    <row r="11" spans="2:14" x14ac:dyDescent="0.15">
      <c r="L11" t="s">
        <v>7</v>
      </c>
      <c r="M11" s="2">
        <v>9017</v>
      </c>
    </row>
    <row r="12" spans="2:14" x14ac:dyDescent="0.15">
      <c r="L12" t="s">
        <v>8</v>
      </c>
      <c r="M12" s="2">
        <v>6675</v>
      </c>
    </row>
    <row r="13" spans="2:14" x14ac:dyDescent="0.15">
      <c r="L13" t="s">
        <v>9</v>
      </c>
      <c r="M13" s="2">
        <v>15044</v>
      </c>
    </row>
    <row r="14" spans="2:14" x14ac:dyDescent="0.15">
      <c r="L14" t="s">
        <v>10</v>
      </c>
      <c r="M14" s="2">
        <v>25256</v>
      </c>
    </row>
    <row r="15" spans="2:14" x14ac:dyDescent="0.15">
      <c r="L15" t="s">
        <v>11</v>
      </c>
      <c r="M15" s="2">
        <v>26303</v>
      </c>
    </row>
    <row r="16" spans="2:14" x14ac:dyDescent="0.15">
      <c r="L16" t="s">
        <v>12</v>
      </c>
      <c r="M16" s="2">
        <v>29033</v>
      </c>
    </row>
    <row r="17" spans="5:18" x14ac:dyDescent="0.15">
      <c r="L17" t="s">
        <v>2</v>
      </c>
      <c r="M17" s="1">
        <f>M19-SUM(M7:M16)</f>
        <v>27985</v>
      </c>
    </row>
    <row r="18" spans="5:18" x14ac:dyDescent="0.15">
      <c r="O18" s="3">
        <f>SUM(M7:M17)</f>
        <v>267546</v>
      </c>
      <c r="Q18" s="2"/>
      <c r="R18" s="3"/>
    </row>
    <row r="19" spans="5:18" x14ac:dyDescent="0.15">
      <c r="M19" s="1">
        <f>N19</f>
        <v>267546</v>
      </c>
      <c r="N19" s="1">
        <f>SUM(N4:N17)</f>
        <v>267546</v>
      </c>
    </row>
    <row r="20" spans="5:18" x14ac:dyDescent="0.15">
      <c r="Q20" s="3"/>
    </row>
    <row r="21" spans="5:18" x14ac:dyDescent="0.15">
      <c r="E21" s="4" t="s">
        <v>19</v>
      </c>
      <c r="N21" s="1">
        <f>N4+N5</f>
        <v>212835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1"/>
  <sheetViews>
    <sheetView workbookViewId="0">
      <selection activeCell="E21" sqref="E21"/>
    </sheetView>
  </sheetViews>
  <sheetFormatPr defaultRowHeight="13.5" x14ac:dyDescent="0.15"/>
  <cols>
    <col min="1" max="1" width="9" customWidth="1"/>
    <col min="12" max="12" width="17.375" customWidth="1"/>
  </cols>
  <sheetData>
    <row r="1" spans="2:14" x14ac:dyDescent="0.15">
      <c r="B1" t="s">
        <v>16</v>
      </c>
      <c r="H1" t="s">
        <v>17</v>
      </c>
      <c r="L1" t="s">
        <v>15</v>
      </c>
    </row>
    <row r="2" spans="2:14" x14ac:dyDescent="0.15">
      <c r="M2" t="s">
        <v>0</v>
      </c>
      <c r="N2" t="s">
        <v>3</v>
      </c>
    </row>
    <row r="4" spans="2:14" x14ac:dyDescent="0.15">
      <c r="L4" t="s">
        <v>1</v>
      </c>
      <c r="M4" s="1">
        <v>194874</v>
      </c>
    </row>
    <row r="5" spans="2:14" x14ac:dyDescent="0.15">
      <c r="L5" t="s">
        <v>2</v>
      </c>
      <c r="M5" s="2">
        <v>18505</v>
      </c>
      <c r="N5" s="1"/>
    </row>
    <row r="6" spans="2:14" x14ac:dyDescent="0.15">
      <c r="L6" t="s">
        <v>13</v>
      </c>
      <c r="M6" s="2">
        <v>62326</v>
      </c>
    </row>
    <row r="7" spans="2:14" x14ac:dyDescent="0.15">
      <c r="K7" t="s">
        <v>3</v>
      </c>
      <c r="L7" t="s">
        <v>4</v>
      </c>
      <c r="N7" s="2">
        <v>31842</v>
      </c>
    </row>
    <row r="8" spans="2:14" x14ac:dyDescent="0.15">
      <c r="L8" t="s">
        <v>14</v>
      </c>
      <c r="N8" s="2">
        <v>62432</v>
      </c>
    </row>
    <row r="9" spans="2:14" x14ac:dyDescent="0.15">
      <c r="L9" t="s">
        <v>5</v>
      </c>
      <c r="N9" s="2">
        <v>17500</v>
      </c>
    </row>
    <row r="10" spans="2:14" x14ac:dyDescent="0.15">
      <c r="L10" t="s">
        <v>6</v>
      </c>
      <c r="N10" s="2">
        <v>20385</v>
      </c>
    </row>
    <row r="11" spans="2:14" x14ac:dyDescent="0.15">
      <c r="L11" t="s">
        <v>7</v>
      </c>
      <c r="N11" s="2">
        <v>8641</v>
      </c>
    </row>
    <row r="12" spans="2:14" x14ac:dyDescent="0.15">
      <c r="L12" t="s">
        <v>8</v>
      </c>
      <c r="N12" s="2">
        <v>6975</v>
      </c>
    </row>
    <row r="13" spans="2:14" x14ac:dyDescent="0.15">
      <c r="L13" t="s">
        <v>9</v>
      </c>
      <c r="N13" s="2">
        <v>15405</v>
      </c>
    </row>
    <row r="14" spans="2:14" x14ac:dyDescent="0.15">
      <c r="L14" t="s">
        <v>10</v>
      </c>
      <c r="N14" s="2">
        <v>27286</v>
      </c>
    </row>
    <row r="15" spans="2:14" x14ac:dyDescent="0.15">
      <c r="L15" t="s">
        <v>11</v>
      </c>
      <c r="N15" s="2">
        <v>26066</v>
      </c>
    </row>
    <row r="16" spans="2:14" x14ac:dyDescent="0.15">
      <c r="L16" t="s">
        <v>12</v>
      </c>
      <c r="N16" s="2">
        <v>30484</v>
      </c>
    </row>
    <row r="17" spans="5:18" x14ac:dyDescent="0.15">
      <c r="L17" t="s">
        <v>2</v>
      </c>
      <c r="N17" s="1">
        <f>N19-SUM(N7:N16)</f>
        <v>28689</v>
      </c>
    </row>
    <row r="18" spans="5:18" x14ac:dyDescent="0.15">
      <c r="P18" s="3">
        <f>SUM(N7:N17)</f>
        <v>275705</v>
      </c>
      <c r="Q18" s="2"/>
      <c r="R18" s="3"/>
    </row>
    <row r="19" spans="5:18" x14ac:dyDescent="0.15">
      <c r="M19" s="1">
        <f>SUM(M4:M17)</f>
        <v>275705</v>
      </c>
      <c r="N19" s="1">
        <f>M19</f>
        <v>275705</v>
      </c>
    </row>
    <row r="20" spans="5:18" x14ac:dyDescent="0.15">
      <c r="Q20" s="3"/>
    </row>
    <row r="21" spans="5:18" x14ac:dyDescent="0.15">
      <c r="E21" s="4" t="s">
        <v>18</v>
      </c>
      <c r="M21" s="1">
        <f>M4+M5</f>
        <v>213379</v>
      </c>
    </row>
  </sheetData>
  <phoneticPr fontId="2"/>
  <hyperlinks>
    <hyperlink ref="E21" r:id="rId1" xr:uid="{27890B90-C94B-4C94-9119-71A1A23FB93D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5F936-DC61-43FF-ACFF-7195D9EADF3A}">
  <dimension ref="A1:P48"/>
  <sheetViews>
    <sheetView tabSelected="1" topLeftCell="A10" workbookViewId="0">
      <selection activeCell="G30" sqref="G30"/>
    </sheetView>
  </sheetViews>
  <sheetFormatPr defaultRowHeight="13.5" x14ac:dyDescent="0.15"/>
  <cols>
    <col min="1" max="1" width="3" customWidth="1"/>
    <col min="2" max="2" width="3.25" customWidth="1"/>
    <col min="3" max="3" width="20.625" customWidth="1"/>
    <col min="4" max="13" width="8.5" customWidth="1"/>
    <col min="14" max="15" width="9" customWidth="1"/>
    <col min="16" max="16" width="9.375" bestFit="1" customWidth="1"/>
  </cols>
  <sheetData>
    <row r="1" spans="1:16" x14ac:dyDescent="0.15">
      <c r="D1" s="5" t="s">
        <v>80</v>
      </c>
      <c r="E1" s="5" t="s">
        <v>79</v>
      </c>
      <c r="F1" s="5" t="s">
        <v>77</v>
      </c>
      <c r="G1" s="5" t="s">
        <v>76</v>
      </c>
      <c r="H1" s="5" t="s">
        <v>75</v>
      </c>
      <c r="I1" s="5" t="s">
        <v>74</v>
      </c>
      <c r="J1" s="5" t="s">
        <v>73</v>
      </c>
      <c r="K1" s="5" t="s">
        <v>72</v>
      </c>
      <c r="L1" s="5" t="s">
        <v>71</v>
      </c>
      <c r="M1" s="5" t="s">
        <v>70</v>
      </c>
      <c r="N1" s="5" t="s">
        <v>69</v>
      </c>
      <c r="O1" s="5" t="s">
        <v>64</v>
      </c>
      <c r="P1" s="5" t="s">
        <v>67</v>
      </c>
    </row>
    <row r="2" spans="1:16" x14ac:dyDescent="0.15">
      <c r="D2" s="5" t="s">
        <v>65</v>
      </c>
      <c r="E2" s="5" t="s">
        <v>65</v>
      </c>
      <c r="F2" s="5" t="s">
        <v>65</v>
      </c>
      <c r="G2" s="5" t="s">
        <v>65</v>
      </c>
      <c r="H2" s="5" t="s">
        <v>65</v>
      </c>
      <c r="I2" s="5" t="s">
        <v>65</v>
      </c>
      <c r="J2" s="5" t="s">
        <v>65</v>
      </c>
      <c r="K2" s="5" t="s">
        <v>65</v>
      </c>
      <c r="L2" s="5" t="s">
        <v>65</v>
      </c>
      <c r="M2" s="5" t="s">
        <v>65</v>
      </c>
      <c r="N2" s="5" t="s">
        <v>65</v>
      </c>
      <c r="O2" s="5" t="s">
        <v>65</v>
      </c>
      <c r="P2" s="5" t="s">
        <v>65</v>
      </c>
    </row>
    <row r="3" spans="1:16" x14ac:dyDescent="0.15">
      <c r="D3" s="5" t="s">
        <v>66</v>
      </c>
      <c r="E3" s="5" t="s">
        <v>66</v>
      </c>
      <c r="F3" s="5" t="s">
        <v>66</v>
      </c>
      <c r="G3" s="5" t="s">
        <v>66</v>
      </c>
      <c r="H3" s="5" t="s">
        <v>66</v>
      </c>
      <c r="I3" s="5" t="s">
        <v>66</v>
      </c>
      <c r="J3" s="5" t="s">
        <v>66</v>
      </c>
      <c r="K3" s="5" t="s">
        <v>66</v>
      </c>
      <c r="L3" s="5" t="s">
        <v>66</v>
      </c>
      <c r="M3" s="5" t="s">
        <v>66</v>
      </c>
      <c r="N3" s="5" t="s">
        <v>66</v>
      </c>
      <c r="O3" s="5" t="s">
        <v>66</v>
      </c>
      <c r="P3" s="5" t="s">
        <v>66</v>
      </c>
    </row>
    <row r="4" spans="1:16" x14ac:dyDescent="0.15">
      <c r="A4" t="s">
        <v>43</v>
      </c>
      <c r="D4" s="6">
        <v>2</v>
      </c>
      <c r="E4" s="6">
        <v>2</v>
      </c>
      <c r="F4" s="6">
        <v>2</v>
      </c>
      <c r="G4" s="6">
        <v>2</v>
      </c>
      <c r="H4" s="6">
        <v>2</v>
      </c>
      <c r="I4" s="6">
        <v>2</v>
      </c>
      <c r="J4" s="6">
        <v>2</v>
      </c>
      <c r="K4" s="6">
        <v>2</v>
      </c>
      <c r="L4" s="6">
        <v>2</v>
      </c>
      <c r="M4" s="6">
        <v>2</v>
      </c>
      <c r="N4" s="6">
        <v>2</v>
      </c>
      <c r="O4" s="6">
        <v>2</v>
      </c>
      <c r="P4" s="6">
        <v>2</v>
      </c>
    </row>
    <row r="5" spans="1:16" x14ac:dyDescent="0.15">
      <c r="A5" t="s">
        <v>44</v>
      </c>
      <c r="D5">
        <v>0.06</v>
      </c>
      <c r="E5">
        <v>0.05</v>
      </c>
      <c r="F5">
        <v>0.05</v>
      </c>
      <c r="G5">
        <v>7.0000000000000007E-2</v>
      </c>
      <c r="H5">
        <v>0.05</v>
      </c>
      <c r="I5">
        <v>7.0000000000000007E-2</v>
      </c>
      <c r="J5">
        <v>0.06</v>
      </c>
      <c r="K5">
        <v>0.06</v>
      </c>
      <c r="L5">
        <v>7.0000000000000007E-2</v>
      </c>
      <c r="M5">
        <v>7.0000000000000007E-2</v>
      </c>
      <c r="N5">
        <v>0.09</v>
      </c>
      <c r="O5">
        <v>0.08</v>
      </c>
      <c r="P5">
        <v>0.08</v>
      </c>
    </row>
    <row r="6" spans="1:16" x14ac:dyDescent="0.15">
      <c r="A6" t="s">
        <v>45</v>
      </c>
      <c r="D6">
        <v>73.099999999999994</v>
      </c>
      <c r="E6">
        <v>73.5</v>
      </c>
      <c r="F6">
        <v>73.400000000000006</v>
      </c>
      <c r="G6">
        <v>73.5</v>
      </c>
      <c r="H6">
        <v>73.3</v>
      </c>
      <c r="I6">
        <v>73.599999999999994</v>
      </c>
      <c r="J6">
        <v>73.900000000000006</v>
      </c>
      <c r="K6">
        <v>74.2</v>
      </c>
      <c r="L6">
        <v>74.400000000000006</v>
      </c>
      <c r="M6">
        <v>74.599999999999994</v>
      </c>
      <c r="N6">
        <v>74.8</v>
      </c>
      <c r="O6">
        <v>75.2</v>
      </c>
      <c r="P6">
        <v>75.3</v>
      </c>
    </row>
    <row r="8" spans="1:16" x14ac:dyDescent="0.15">
      <c r="A8" s="23" t="s">
        <v>46</v>
      </c>
      <c r="B8" s="23"/>
      <c r="C8" s="23"/>
      <c r="D8" s="3">
        <v>230380</v>
      </c>
      <c r="E8" s="3">
        <v>224489</v>
      </c>
      <c r="F8" s="3">
        <v>223459</v>
      </c>
      <c r="G8" s="3">
        <v>226043</v>
      </c>
      <c r="H8" s="3">
        <v>224154</v>
      </c>
      <c r="I8" s="3">
        <v>223757</v>
      </c>
      <c r="J8" s="3">
        <v>221936</v>
      </c>
      <c r="K8" s="3">
        <v>218722</v>
      </c>
      <c r="L8" s="3">
        <v>214863</v>
      </c>
      <c r="M8" s="3">
        <v>207347</v>
      </c>
      <c r="N8" s="3">
        <v>213379</v>
      </c>
      <c r="O8" s="3">
        <v>212835</v>
      </c>
      <c r="P8">
        <v>209198</v>
      </c>
    </row>
    <row r="9" spans="1:16" x14ac:dyDescent="0.15">
      <c r="B9" s="23" t="s">
        <v>47</v>
      </c>
      <c r="C9" s="23"/>
      <c r="D9" s="9">
        <f t="shared" ref="D9:P9" si="0">D10</f>
        <v>3699</v>
      </c>
      <c r="E9" s="9">
        <f t="shared" si="0"/>
        <v>2068</v>
      </c>
      <c r="F9" s="9">
        <f t="shared" si="0"/>
        <v>2678</v>
      </c>
      <c r="G9" s="9">
        <f t="shared" si="0"/>
        <v>4244</v>
      </c>
      <c r="H9" s="9">
        <f t="shared" si="0"/>
        <v>2750</v>
      </c>
      <c r="I9" s="9">
        <f t="shared" si="0"/>
        <v>3734</v>
      </c>
      <c r="J9" s="9">
        <f t="shared" si="0"/>
        <v>4252</v>
      </c>
      <c r="K9" s="9">
        <f t="shared" si="0"/>
        <v>3295</v>
      </c>
      <c r="L9" s="9">
        <f t="shared" si="0"/>
        <v>3180</v>
      </c>
      <c r="M9" s="9">
        <f t="shared" si="0"/>
        <v>2950</v>
      </c>
      <c r="N9" s="9">
        <f t="shared" si="0"/>
        <v>4770</v>
      </c>
      <c r="O9" s="9">
        <f t="shared" si="0"/>
        <v>5068</v>
      </c>
      <c r="P9" s="9">
        <f t="shared" si="0"/>
        <v>4232</v>
      </c>
    </row>
    <row r="10" spans="1:16" x14ac:dyDescent="0.15">
      <c r="C10" t="s">
        <v>48</v>
      </c>
      <c r="D10" s="2">
        <v>3699</v>
      </c>
      <c r="E10" s="2">
        <v>2068</v>
      </c>
      <c r="F10" s="2">
        <v>2678</v>
      </c>
      <c r="G10" s="2">
        <v>4244</v>
      </c>
      <c r="H10" s="2">
        <v>2750</v>
      </c>
      <c r="I10" s="2">
        <v>3734</v>
      </c>
      <c r="J10" s="2">
        <v>4252</v>
      </c>
      <c r="K10" s="2">
        <v>3295</v>
      </c>
      <c r="L10" s="2">
        <v>3180</v>
      </c>
      <c r="M10" s="2">
        <v>2950</v>
      </c>
      <c r="N10" s="2">
        <v>4770</v>
      </c>
      <c r="O10" s="2">
        <v>5068</v>
      </c>
      <c r="P10" s="2">
        <v>4232</v>
      </c>
    </row>
    <row r="11" spans="1:16" x14ac:dyDescent="0.15">
      <c r="B11" s="23" t="s">
        <v>49</v>
      </c>
      <c r="C11" s="23"/>
      <c r="D11" s="2">
        <v>3282</v>
      </c>
      <c r="E11" s="2">
        <v>3210</v>
      </c>
      <c r="F11" s="2">
        <v>3483</v>
      </c>
      <c r="G11" s="2">
        <v>3327</v>
      </c>
      <c r="H11" s="2">
        <v>3314</v>
      </c>
      <c r="I11" s="2">
        <v>3527</v>
      </c>
      <c r="J11" s="2">
        <v>2464</v>
      </c>
      <c r="K11" s="2">
        <v>3147</v>
      </c>
      <c r="L11" s="2">
        <v>3402</v>
      </c>
      <c r="M11" s="2">
        <v>4201</v>
      </c>
      <c r="N11" s="2">
        <v>4299</v>
      </c>
      <c r="O11" s="2">
        <v>4202</v>
      </c>
      <c r="P11" s="2">
        <v>4045</v>
      </c>
    </row>
    <row r="12" spans="1:16" x14ac:dyDescent="0.15">
      <c r="B12" t="s">
        <v>50</v>
      </c>
      <c r="D12" s="3">
        <v>216715</v>
      </c>
      <c r="E12" s="3">
        <v>212728</v>
      </c>
      <c r="F12" s="3">
        <v>211471</v>
      </c>
      <c r="G12" s="3">
        <v>212458</v>
      </c>
      <c r="H12" s="3">
        <v>211018</v>
      </c>
      <c r="I12" s="3">
        <v>211162</v>
      </c>
      <c r="J12" s="3">
        <v>209588</v>
      </c>
      <c r="K12" s="3">
        <v>207509</v>
      </c>
      <c r="L12" s="3">
        <v>203192</v>
      </c>
      <c r="M12" s="3">
        <v>194881</v>
      </c>
      <c r="N12" s="3">
        <v>198968</v>
      </c>
      <c r="O12" s="3">
        <v>198179</v>
      </c>
      <c r="P12" s="3">
        <v>195971</v>
      </c>
    </row>
    <row r="13" spans="1:16" x14ac:dyDescent="0.15">
      <c r="C13" t="s">
        <v>1</v>
      </c>
      <c r="D13" s="2">
        <v>213597</v>
      </c>
      <c r="E13" s="2">
        <v>209517</v>
      </c>
      <c r="F13" s="2">
        <v>207574</v>
      </c>
      <c r="G13" s="2">
        <v>209282</v>
      </c>
      <c r="H13" s="2">
        <v>208303</v>
      </c>
      <c r="I13" s="2">
        <v>208080</v>
      </c>
      <c r="J13" s="2">
        <v>206988</v>
      </c>
      <c r="K13" s="2">
        <v>204976</v>
      </c>
      <c r="L13" s="2">
        <v>200309</v>
      </c>
      <c r="M13" s="2">
        <v>190800</v>
      </c>
      <c r="N13" s="2">
        <v>194874</v>
      </c>
      <c r="O13" s="2">
        <v>193051</v>
      </c>
      <c r="P13" s="2">
        <v>191880</v>
      </c>
    </row>
    <row r="14" spans="1:16" x14ac:dyDescent="0.15">
      <c r="C14" t="s">
        <v>51</v>
      </c>
      <c r="D14" s="2">
        <v>666</v>
      </c>
      <c r="E14" s="2">
        <v>667</v>
      </c>
      <c r="F14" s="2">
        <v>560</v>
      </c>
      <c r="G14" s="2">
        <v>803</v>
      </c>
      <c r="H14" s="2">
        <v>701</v>
      </c>
      <c r="I14" s="2">
        <v>919</v>
      </c>
      <c r="J14" s="2">
        <v>512</v>
      </c>
      <c r="K14" s="2">
        <v>398</v>
      </c>
      <c r="L14" s="2">
        <v>491</v>
      </c>
      <c r="M14" s="2">
        <v>539</v>
      </c>
      <c r="N14" s="2">
        <v>890</v>
      </c>
      <c r="O14" s="2">
        <v>827</v>
      </c>
      <c r="P14" s="2">
        <v>502</v>
      </c>
    </row>
    <row r="15" spans="1:16" x14ac:dyDescent="0.15">
      <c r="C15" t="s">
        <v>2</v>
      </c>
      <c r="D15" s="10">
        <f t="shared" ref="D15:P15" si="1">D12-D13-D14</f>
        <v>2452</v>
      </c>
      <c r="E15" s="10">
        <f t="shared" si="1"/>
        <v>2544</v>
      </c>
      <c r="F15" s="10">
        <f t="shared" si="1"/>
        <v>3337</v>
      </c>
      <c r="G15" s="10">
        <f t="shared" si="1"/>
        <v>2373</v>
      </c>
      <c r="H15" s="10">
        <f t="shared" si="1"/>
        <v>2014</v>
      </c>
      <c r="I15" s="10">
        <f t="shared" si="1"/>
        <v>2163</v>
      </c>
      <c r="J15" s="10">
        <f t="shared" si="1"/>
        <v>2088</v>
      </c>
      <c r="K15" s="10">
        <f t="shared" si="1"/>
        <v>2135</v>
      </c>
      <c r="L15" s="10">
        <f t="shared" si="1"/>
        <v>2392</v>
      </c>
      <c r="M15" s="10">
        <f t="shared" si="1"/>
        <v>3542</v>
      </c>
      <c r="N15" s="10">
        <f t="shared" si="1"/>
        <v>3204</v>
      </c>
      <c r="O15" s="10">
        <f t="shared" si="1"/>
        <v>4301</v>
      </c>
      <c r="P15" s="10">
        <f t="shared" si="1"/>
        <v>3589</v>
      </c>
    </row>
    <row r="16" spans="1:16" x14ac:dyDescent="0.15">
      <c r="B16" t="s">
        <v>68</v>
      </c>
      <c r="D16" s="10">
        <f t="shared" ref="D16:P16" si="2">D8-D9-D11-D12</f>
        <v>6684</v>
      </c>
      <c r="E16" s="10">
        <f t="shared" si="2"/>
        <v>6483</v>
      </c>
      <c r="F16" s="10">
        <f t="shared" si="2"/>
        <v>5827</v>
      </c>
      <c r="G16" s="10">
        <f t="shared" si="2"/>
        <v>6014</v>
      </c>
      <c r="H16" s="10">
        <f t="shared" si="2"/>
        <v>7072</v>
      </c>
      <c r="I16" s="10">
        <f t="shared" si="2"/>
        <v>5334</v>
      </c>
      <c r="J16" s="10">
        <f t="shared" si="2"/>
        <v>5632</v>
      </c>
      <c r="K16" s="10">
        <f t="shared" si="2"/>
        <v>4771</v>
      </c>
      <c r="L16" s="10">
        <f t="shared" si="2"/>
        <v>5089</v>
      </c>
      <c r="M16" s="10">
        <f t="shared" si="2"/>
        <v>5315</v>
      </c>
      <c r="N16" s="10">
        <f t="shared" si="2"/>
        <v>5342</v>
      </c>
      <c r="O16" s="10">
        <f t="shared" si="2"/>
        <v>5386</v>
      </c>
      <c r="P16" s="10">
        <f t="shared" si="2"/>
        <v>4950</v>
      </c>
    </row>
    <row r="18" spans="1:16" x14ac:dyDescent="0.15">
      <c r="A18" s="23" t="s">
        <v>52</v>
      </c>
      <c r="B18" s="23"/>
      <c r="C18" s="23"/>
      <c r="D18" s="9">
        <f t="shared" ref="D18:P18" si="3">D8-D35</f>
        <v>203962</v>
      </c>
      <c r="E18" s="9">
        <f t="shared" si="3"/>
        <v>194101</v>
      </c>
      <c r="F18" s="9">
        <f t="shared" si="3"/>
        <v>191253</v>
      </c>
      <c r="G18" s="9">
        <f t="shared" si="3"/>
        <v>193386</v>
      </c>
      <c r="H18" s="9">
        <f t="shared" si="3"/>
        <v>193078</v>
      </c>
      <c r="I18" s="9">
        <f t="shared" si="3"/>
        <v>193364</v>
      </c>
      <c r="J18" s="9">
        <f t="shared" si="3"/>
        <v>192261</v>
      </c>
      <c r="K18" s="9">
        <f t="shared" si="3"/>
        <v>188205</v>
      </c>
      <c r="L18" s="9">
        <f t="shared" si="3"/>
        <v>185006</v>
      </c>
      <c r="M18" s="9">
        <f t="shared" si="3"/>
        <v>177925</v>
      </c>
      <c r="N18" s="9">
        <f t="shared" si="3"/>
        <v>181537</v>
      </c>
      <c r="O18" s="9">
        <f t="shared" si="3"/>
        <v>182980</v>
      </c>
      <c r="P18" s="9">
        <f t="shared" si="3"/>
        <v>180958</v>
      </c>
    </row>
    <row r="20" spans="1:16" x14ac:dyDescent="0.15">
      <c r="A20" t="s">
        <v>53</v>
      </c>
      <c r="D20" s="9">
        <f t="shared" ref="D20:P20" si="4">SUM(D21:D30)</f>
        <v>239417</v>
      </c>
      <c r="E20" s="9">
        <f t="shared" si="4"/>
        <v>238758</v>
      </c>
      <c r="F20" s="9">
        <f t="shared" si="4"/>
        <v>237476</v>
      </c>
      <c r="G20" s="9">
        <f t="shared" si="4"/>
        <v>238345</v>
      </c>
      <c r="H20" s="9">
        <f t="shared" si="4"/>
        <v>235201</v>
      </c>
      <c r="I20" s="9">
        <f t="shared" si="4"/>
        <v>234555</v>
      </c>
      <c r="J20" s="9">
        <f t="shared" si="4"/>
        <v>235210</v>
      </c>
      <c r="K20" s="9">
        <f t="shared" si="4"/>
        <v>239878</v>
      </c>
      <c r="L20" s="9">
        <f t="shared" si="4"/>
        <v>242598</v>
      </c>
      <c r="M20" s="9">
        <f t="shared" si="4"/>
        <v>239484</v>
      </c>
      <c r="N20" s="9">
        <f t="shared" si="4"/>
        <v>243864</v>
      </c>
      <c r="O20" s="9">
        <f t="shared" si="4"/>
        <v>237691</v>
      </c>
      <c r="P20" s="9">
        <f t="shared" si="4"/>
        <v>235477</v>
      </c>
    </row>
    <row r="21" spans="1:16" x14ac:dyDescent="0.15">
      <c r="B21" t="s">
        <v>14</v>
      </c>
      <c r="D21" s="2">
        <v>58238</v>
      </c>
      <c r="E21" s="2">
        <v>57918</v>
      </c>
      <c r="F21" s="2">
        <v>58092</v>
      </c>
      <c r="G21" s="2">
        <v>59157</v>
      </c>
      <c r="H21" s="2">
        <v>58042</v>
      </c>
      <c r="I21" s="2">
        <v>57876</v>
      </c>
      <c r="J21" s="2">
        <v>58081</v>
      </c>
      <c r="K21" s="2">
        <v>58948</v>
      </c>
      <c r="L21" s="2">
        <v>60459</v>
      </c>
      <c r="M21" s="2">
        <v>60869</v>
      </c>
      <c r="N21" s="2">
        <v>62432</v>
      </c>
      <c r="O21" s="2">
        <v>64827</v>
      </c>
      <c r="P21" s="2">
        <v>64444</v>
      </c>
    </row>
    <row r="22" spans="1:16" x14ac:dyDescent="0.15">
      <c r="B22" t="s">
        <v>5</v>
      </c>
      <c r="D22" s="2">
        <v>15958</v>
      </c>
      <c r="E22" s="2">
        <v>17132</v>
      </c>
      <c r="F22" s="2">
        <v>15342</v>
      </c>
      <c r="G22" s="2">
        <v>14823</v>
      </c>
      <c r="H22" s="2">
        <v>14599</v>
      </c>
      <c r="I22" s="2">
        <v>14921</v>
      </c>
      <c r="J22" s="2">
        <v>17049</v>
      </c>
      <c r="K22" s="2">
        <v>14522</v>
      </c>
      <c r="L22" s="2">
        <v>16628</v>
      </c>
      <c r="M22" s="2">
        <v>16158</v>
      </c>
      <c r="N22" s="2">
        <v>17500</v>
      </c>
      <c r="O22" s="2">
        <v>14700</v>
      </c>
      <c r="P22" s="2">
        <v>13656</v>
      </c>
    </row>
    <row r="23" spans="1:16" x14ac:dyDescent="0.15">
      <c r="B23" t="s">
        <v>6</v>
      </c>
      <c r="D23" s="2">
        <v>18400</v>
      </c>
      <c r="E23" s="2">
        <v>19093</v>
      </c>
      <c r="F23" s="2">
        <v>18681</v>
      </c>
      <c r="G23" s="2">
        <v>19840</v>
      </c>
      <c r="H23" s="2">
        <v>18737</v>
      </c>
      <c r="I23" s="2">
        <v>19220</v>
      </c>
      <c r="J23" s="2">
        <v>19172</v>
      </c>
      <c r="K23" s="2">
        <v>20183</v>
      </c>
      <c r="L23" s="2">
        <v>20587</v>
      </c>
      <c r="M23" s="2">
        <v>21042</v>
      </c>
      <c r="N23" s="2">
        <v>20385</v>
      </c>
      <c r="O23" s="2">
        <v>18851</v>
      </c>
      <c r="P23" s="2">
        <v>19267</v>
      </c>
    </row>
    <row r="24" spans="1:16" x14ac:dyDescent="0.15">
      <c r="B24" t="s">
        <v>7</v>
      </c>
      <c r="D24" s="2">
        <v>9280</v>
      </c>
      <c r="E24" s="2">
        <v>8635</v>
      </c>
      <c r="F24" s="2">
        <v>8674</v>
      </c>
      <c r="G24" s="2">
        <v>8582</v>
      </c>
      <c r="H24" s="2">
        <v>8838</v>
      </c>
      <c r="I24" s="2">
        <v>9187</v>
      </c>
      <c r="J24" s="2">
        <v>9155</v>
      </c>
      <c r="K24" s="2">
        <v>9111</v>
      </c>
      <c r="L24" s="2">
        <v>9523</v>
      </c>
      <c r="M24" s="2">
        <v>9788</v>
      </c>
      <c r="N24" s="2">
        <v>8641</v>
      </c>
      <c r="O24" s="2">
        <v>9017</v>
      </c>
      <c r="P24" s="2">
        <v>9405</v>
      </c>
    </row>
    <row r="25" spans="1:16" x14ac:dyDescent="0.15">
      <c r="B25" t="s">
        <v>8</v>
      </c>
      <c r="D25" s="2">
        <v>8478</v>
      </c>
      <c r="E25" s="2">
        <v>7895</v>
      </c>
      <c r="F25" s="2">
        <v>7916</v>
      </c>
      <c r="G25" s="2">
        <v>8109</v>
      </c>
      <c r="H25" s="2">
        <v>7461</v>
      </c>
      <c r="I25" s="2">
        <v>6581</v>
      </c>
      <c r="J25" s="2">
        <v>6934</v>
      </c>
      <c r="K25" s="2">
        <v>7033</v>
      </c>
      <c r="L25" s="2">
        <v>7132</v>
      </c>
      <c r="M25" s="2">
        <v>6940</v>
      </c>
      <c r="N25" s="2">
        <v>6975</v>
      </c>
      <c r="O25" s="2">
        <v>6675</v>
      </c>
      <c r="P25" s="2">
        <v>6497</v>
      </c>
    </row>
    <row r="26" spans="1:16" x14ac:dyDescent="0.15">
      <c r="B26" t="s">
        <v>9</v>
      </c>
      <c r="D26" s="2">
        <v>15674</v>
      </c>
      <c r="E26" s="2">
        <v>15961</v>
      </c>
      <c r="F26" s="2">
        <v>16396</v>
      </c>
      <c r="G26" s="2">
        <v>15592</v>
      </c>
      <c r="H26" s="2">
        <v>15633</v>
      </c>
      <c r="I26" s="2">
        <v>14959</v>
      </c>
      <c r="J26" s="2">
        <v>15678</v>
      </c>
      <c r="K26" s="2">
        <v>15262</v>
      </c>
      <c r="L26" s="2">
        <v>15106</v>
      </c>
      <c r="M26" s="2">
        <v>14635</v>
      </c>
      <c r="N26" s="2">
        <v>15405</v>
      </c>
      <c r="O26" s="2">
        <v>15044</v>
      </c>
      <c r="P26" s="2">
        <v>15512</v>
      </c>
    </row>
    <row r="27" spans="1:16" x14ac:dyDescent="0.15">
      <c r="B27" t="s">
        <v>10</v>
      </c>
      <c r="D27" s="2">
        <v>22868</v>
      </c>
      <c r="E27" s="2">
        <v>23137</v>
      </c>
      <c r="F27" s="2">
        <v>22256</v>
      </c>
      <c r="G27" s="2">
        <v>23360</v>
      </c>
      <c r="H27" s="2">
        <v>23490</v>
      </c>
      <c r="I27" s="2">
        <v>24652</v>
      </c>
      <c r="J27" s="2">
        <v>22408</v>
      </c>
      <c r="K27" s="2">
        <v>27022</v>
      </c>
      <c r="L27" s="2">
        <v>25327</v>
      </c>
      <c r="M27" s="2">
        <v>26825</v>
      </c>
      <c r="N27" s="2">
        <v>27286</v>
      </c>
      <c r="O27" s="2">
        <v>25256</v>
      </c>
      <c r="P27" s="2">
        <v>27576</v>
      </c>
    </row>
    <row r="28" spans="1:16" x14ac:dyDescent="0.15">
      <c r="B28" t="s">
        <v>54</v>
      </c>
      <c r="D28" s="2">
        <v>3</v>
      </c>
      <c r="E28" s="2">
        <v>4</v>
      </c>
      <c r="F28" s="2">
        <v>2</v>
      </c>
      <c r="G28" s="2">
        <v>27</v>
      </c>
      <c r="H28" s="2">
        <v>2</v>
      </c>
      <c r="I28" s="2">
        <v>2</v>
      </c>
      <c r="J28" s="2">
        <v>1</v>
      </c>
      <c r="K28" s="2">
        <v>3</v>
      </c>
      <c r="L28" s="2">
        <v>11</v>
      </c>
      <c r="M28" s="2">
        <v>9</v>
      </c>
      <c r="N28" s="2">
        <v>4</v>
      </c>
      <c r="O28" s="2">
        <v>1</v>
      </c>
      <c r="P28" s="2">
        <v>15</v>
      </c>
    </row>
    <row r="29" spans="1:16" x14ac:dyDescent="0.15">
      <c r="B29" t="s">
        <v>11</v>
      </c>
      <c r="D29" s="2">
        <v>27330</v>
      </c>
      <c r="E29" s="2">
        <v>26974</v>
      </c>
      <c r="F29" s="2">
        <v>27524</v>
      </c>
      <c r="G29" s="2">
        <v>24613</v>
      </c>
      <c r="H29" s="2">
        <v>27770</v>
      </c>
      <c r="I29" s="2">
        <v>29315</v>
      </c>
      <c r="J29" s="2">
        <v>26560</v>
      </c>
      <c r="K29" s="2">
        <v>26273</v>
      </c>
      <c r="L29" s="2">
        <v>26055</v>
      </c>
      <c r="M29" s="2">
        <v>25968</v>
      </c>
      <c r="N29" s="2">
        <v>26066</v>
      </c>
      <c r="O29" s="2">
        <v>26303</v>
      </c>
      <c r="P29" s="2">
        <v>25077</v>
      </c>
    </row>
    <row r="30" spans="1:16" x14ac:dyDescent="0.15">
      <c r="B30" t="s">
        <v>55</v>
      </c>
      <c r="D30" s="2">
        <v>63188</v>
      </c>
      <c r="E30" s="2">
        <v>62009</v>
      </c>
      <c r="F30" s="2">
        <v>62593</v>
      </c>
      <c r="G30" s="2">
        <v>64242</v>
      </c>
      <c r="H30" s="2">
        <v>60629</v>
      </c>
      <c r="I30" s="2">
        <v>57842</v>
      </c>
      <c r="J30" s="2">
        <v>60172</v>
      </c>
      <c r="K30" s="2">
        <v>61521</v>
      </c>
      <c r="L30" s="2">
        <v>61770</v>
      </c>
      <c r="M30" s="2">
        <v>57250</v>
      </c>
      <c r="N30" s="2">
        <v>59170</v>
      </c>
      <c r="O30" s="2">
        <v>57017</v>
      </c>
      <c r="P30" s="2">
        <v>54028</v>
      </c>
    </row>
    <row r="31" spans="1:16" x14ac:dyDescent="0.15">
      <c r="C31" t="s">
        <v>56</v>
      </c>
      <c r="D31" s="2">
        <v>19304</v>
      </c>
      <c r="E31" s="2">
        <v>17999</v>
      </c>
      <c r="F31" s="2">
        <v>18730</v>
      </c>
      <c r="G31" s="2">
        <v>19778</v>
      </c>
      <c r="H31" s="2">
        <v>19877</v>
      </c>
      <c r="I31" s="2">
        <v>18812</v>
      </c>
      <c r="J31" s="2">
        <v>20173</v>
      </c>
      <c r="K31" s="2">
        <v>20135</v>
      </c>
      <c r="L31" s="2">
        <v>21967</v>
      </c>
      <c r="M31" s="2">
        <v>20813</v>
      </c>
      <c r="N31" s="2">
        <v>20247</v>
      </c>
      <c r="O31" s="2">
        <v>20017</v>
      </c>
      <c r="P31" s="2">
        <v>19432</v>
      </c>
    </row>
    <row r="32" spans="1:16" x14ac:dyDescent="0.15">
      <c r="C32" t="s">
        <v>12</v>
      </c>
      <c r="D32" s="2">
        <v>35418</v>
      </c>
      <c r="E32" s="2">
        <v>35348</v>
      </c>
      <c r="F32" s="2">
        <v>35655</v>
      </c>
      <c r="G32" s="2">
        <v>35984</v>
      </c>
      <c r="H32" s="2">
        <v>32708</v>
      </c>
      <c r="I32" s="2">
        <v>31057</v>
      </c>
      <c r="J32" s="2">
        <v>31727</v>
      </c>
      <c r="K32" s="2">
        <v>32694</v>
      </c>
      <c r="L32" s="2">
        <v>31612</v>
      </c>
      <c r="M32" s="2">
        <v>28749</v>
      </c>
      <c r="N32" s="2">
        <v>30484</v>
      </c>
      <c r="O32" s="2">
        <v>29033</v>
      </c>
      <c r="P32" s="2">
        <v>27388</v>
      </c>
    </row>
    <row r="33" spans="1:16" x14ac:dyDescent="0.15">
      <c r="C33" t="s">
        <v>51</v>
      </c>
      <c r="D33" s="2">
        <v>1187</v>
      </c>
      <c r="E33" s="2">
        <v>1515</v>
      </c>
      <c r="F33" s="2">
        <v>968</v>
      </c>
      <c r="G33" s="2">
        <v>1141</v>
      </c>
      <c r="H33" s="2">
        <v>939</v>
      </c>
      <c r="I33" s="2">
        <v>1186</v>
      </c>
      <c r="J33" s="2">
        <v>901</v>
      </c>
      <c r="K33" s="2">
        <v>1404</v>
      </c>
      <c r="L33" s="2">
        <v>1385</v>
      </c>
      <c r="M33" s="2">
        <v>1147</v>
      </c>
      <c r="N33" s="2">
        <v>1237</v>
      </c>
      <c r="O33" s="2">
        <v>1650</v>
      </c>
      <c r="P33" s="2">
        <v>1111</v>
      </c>
    </row>
    <row r="34" spans="1:16" x14ac:dyDescent="0.15">
      <c r="C34" t="s">
        <v>2</v>
      </c>
      <c r="D34" s="10">
        <f t="shared" ref="D34:P34" si="5">D30-D31-D32-D33</f>
        <v>7279</v>
      </c>
      <c r="E34" s="10">
        <f t="shared" si="5"/>
        <v>7147</v>
      </c>
      <c r="F34" s="10">
        <f t="shared" si="5"/>
        <v>7240</v>
      </c>
      <c r="G34" s="10">
        <f t="shared" si="5"/>
        <v>7339</v>
      </c>
      <c r="H34" s="10">
        <f t="shared" si="5"/>
        <v>7105</v>
      </c>
      <c r="I34" s="10">
        <f t="shared" si="5"/>
        <v>6787</v>
      </c>
      <c r="J34" s="10">
        <f t="shared" si="5"/>
        <v>7371</v>
      </c>
      <c r="K34" s="10">
        <f t="shared" si="5"/>
        <v>7288</v>
      </c>
      <c r="L34" s="10">
        <f t="shared" si="5"/>
        <v>6806</v>
      </c>
      <c r="M34" s="10">
        <f t="shared" si="5"/>
        <v>6541</v>
      </c>
      <c r="N34" s="10">
        <f t="shared" si="5"/>
        <v>7202</v>
      </c>
      <c r="O34" s="10">
        <f t="shared" si="5"/>
        <v>6317</v>
      </c>
      <c r="P34" s="10">
        <f t="shared" si="5"/>
        <v>6097</v>
      </c>
    </row>
    <row r="35" spans="1:16" x14ac:dyDescent="0.15">
      <c r="B35" t="s">
        <v>4</v>
      </c>
      <c r="D35" s="2">
        <v>26418</v>
      </c>
      <c r="E35" s="2">
        <v>30388</v>
      </c>
      <c r="F35" s="2">
        <v>32206</v>
      </c>
      <c r="G35" s="2">
        <v>32657</v>
      </c>
      <c r="H35" s="2">
        <v>31076</v>
      </c>
      <c r="I35" s="2">
        <v>30393</v>
      </c>
      <c r="J35" s="2">
        <v>29675</v>
      </c>
      <c r="K35" s="2">
        <v>30517</v>
      </c>
      <c r="L35" s="2">
        <v>29857</v>
      </c>
      <c r="M35" s="2">
        <v>29422</v>
      </c>
      <c r="N35" s="2">
        <v>31842</v>
      </c>
      <c r="O35" s="2">
        <v>29855</v>
      </c>
      <c r="P35" s="2">
        <v>28240</v>
      </c>
    </row>
    <row r="36" spans="1:16" x14ac:dyDescent="0.15">
      <c r="C36" t="s">
        <v>57</v>
      </c>
      <c r="D36" s="2">
        <v>12161</v>
      </c>
      <c r="E36" s="2">
        <v>14356</v>
      </c>
      <c r="F36" s="2">
        <v>15121</v>
      </c>
      <c r="G36" s="2">
        <v>15223</v>
      </c>
      <c r="H36" s="2">
        <v>14522</v>
      </c>
      <c r="I36" s="2">
        <v>13477</v>
      </c>
      <c r="J36" s="2">
        <v>13130</v>
      </c>
      <c r="K36" s="2">
        <v>13073</v>
      </c>
      <c r="L36" s="2">
        <v>12624</v>
      </c>
      <c r="M36" s="2">
        <v>12582</v>
      </c>
      <c r="N36" s="2">
        <v>13518</v>
      </c>
      <c r="O36" s="2">
        <v>12639</v>
      </c>
      <c r="P36" s="2">
        <v>11705</v>
      </c>
    </row>
    <row r="37" spans="1:16" x14ac:dyDescent="0.15">
      <c r="C37" t="s">
        <v>58</v>
      </c>
      <c r="D37" s="2">
        <v>14223</v>
      </c>
      <c r="E37" s="2">
        <v>15980</v>
      </c>
      <c r="F37" s="2">
        <v>17048</v>
      </c>
      <c r="G37" s="2">
        <v>17406</v>
      </c>
      <c r="H37" s="2">
        <v>16488</v>
      </c>
      <c r="I37" s="2">
        <v>16857</v>
      </c>
      <c r="J37" s="2">
        <v>16513</v>
      </c>
      <c r="K37" s="2">
        <v>17393</v>
      </c>
      <c r="L37" s="2">
        <v>17199</v>
      </c>
      <c r="M37" s="2">
        <v>16811</v>
      </c>
      <c r="N37" s="2">
        <v>18302</v>
      </c>
      <c r="O37" s="2">
        <v>17171</v>
      </c>
      <c r="P37" s="2">
        <v>16483</v>
      </c>
    </row>
    <row r="38" spans="1:16" x14ac:dyDescent="0.15">
      <c r="C38" t="s">
        <v>2</v>
      </c>
      <c r="D38" s="10">
        <f t="shared" ref="D38:P38" si="6">D35-D36-D37</f>
        <v>34</v>
      </c>
      <c r="E38" s="10">
        <f t="shared" si="6"/>
        <v>52</v>
      </c>
      <c r="F38" s="10">
        <f t="shared" si="6"/>
        <v>37</v>
      </c>
      <c r="G38" s="10">
        <f t="shared" si="6"/>
        <v>28</v>
      </c>
      <c r="H38" s="10">
        <f t="shared" si="6"/>
        <v>66</v>
      </c>
      <c r="I38" s="10">
        <f t="shared" si="6"/>
        <v>59</v>
      </c>
      <c r="J38" s="10">
        <f t="shared" si="6"/>
        <v>32</v>
      </c>
      <c r="K38" s="10">
        <f t="shared" si="6"/>
        <v>51</v>
      </c>
      <c r="L38" s="10">
        <f t="shared" si="6"/>
        <v>34</v>
      </c>
      <c r="M38" s="10">
        <f t="shared" si="6"/>
        <v>29</v>
      </c>
      <c r="N38" s="10">
        <f t="shared" si="6"/>
        <v>22</v>
      </c>
      <c r="O38" s="10">
        <f t="shared" si="6"/>
        <v>45</v>
      </c>
      <c r="P38" s="10">
        <f t="shared" si="6"/>
        <v>52</v>
      </c>
    </row>
    <row r="40" spans="1:16" x14ac:dyDescent="0.15">
      <c r="A40" t="s">
        <v>59</v>
      </c>
      <c r="D40" s="7">
        <v>24.3</v>
      </c>
      <c r="E40" s="7">
        <v>24.3</v>
      </c>
      <c r="F40" s="7">
        <v>24.5</v>
      </c>
      <c r="G40" s="7">
        <v>24.4</v>
      </c>
      <c r="H40" s="7">
        <v>24.7</v>
      </c>
      <c r="I40" s="7">
        <v>24.7</v>
      </c>
      <c r="J40" s="7">
        <v>24.7</v>
      </c>
      <c r="K40" s="7">
        <v>24.6</v>
      </c>
      <c r="L40" s="7">
        <v>24.9</v>
      </c>
      <c r="M40" s="7">
        <v>25.4</v>
      </c>
      <c r="N40" s="7">
        <v>25.6</v>
      </c>
      <c r="O40" s="7">
        <v>27.3</v>
      </c>
      <c r="P40" s="7">
        <v>27.4</v>
      </c>
    </row>
    <row r="41" spans="1:16" x14ac:dyDescent="0.15">
      <c r="A41" t="s">
        <v>60</v>
      </c>
      <c r="D41" s="11">
        <v>-35455</v>
      </c>
      <c r="E41" s="11">
        <f t="shared" ref="E41:P41" si="7">E18-E20</f>
        <v>-44657</v>
      </c>
      <c r="F41" s="11">
        <f t="shared" si="7"/>
        <v>-46223</v>
      </c>
      <c r="G41" s="11">
        <f t="shared" si="7"/>
        <v>-44959</v>
      </c>
      <c r="H41" s="11">
        <f t="shared" si="7"/>
        <v>-42123</v>
      </c>
      <c r="I41" s="11">
        <f t="shared" si="7"/>
        <v>-41191</v>
      </c>
      <c r="J41" s="11">
        <f t="shared" si="7"/>
        <v>-42949</v>
      </c>
      <c r="K41" s="11">
        <f t="shared" si="7"/>
        <v>-51673</v>
      </c>
      <c r="L41" s="11">
        <f t="shared" si="7"/>
        <v>-57592</v>
      </c>
      <c r="M41" s="11">
        <f t="shared" si="7"/>
        <v>-61559</v>
      </c>
      <c r="N41" s="11">
        <f t="shared" si="7"/>
        <v>-62327</v>
      </c>
      <c r="O41" s="11">
        <f t="shared" si="7"/>
        <v>-54711</v>
      </c>
      <c r="P41" s="11">
        <f t="shared" si="7"/>
        <v>-54519</v>
      </c>
    </row>
    <row r="42" spans="1:16" x14ac:dyDescent="0.15">
      <c r="B42" t="s">
        <v>61</v>
      </c>
      <c r="D42" s="8">
        <v>-34666</v>
      </c>
      <c r="E42" s="8">
        <v>-43929</v>
      </c>
      <c r="F42" s="8">
        <v>-41246</v>
      </c>
      <c r="G42" s="8">
        <v>-44087</v>
      </c>
      <c r="H42" s="8">
        <v>-39745</v>
      </c>
      <c r="I42" s="8">
        <v>-38553</v>
      </c>
      <c r="J42" s="8">
        <v>-39189</v>
      </c>
      <c r="K42" s="8">
        <v>-43947</v>
      </c>
      <c r="L42" s="8">
        <v>-48144</v>
      </c>
      <c r="M42" s="8">
        <v>-47669</v>
      </c>
      <c r="N42" s="8">
        <v>-50370</v>
      </c>
      <c r="O42" s="8">
        <v>-45988</v>
      </c>
      <c r="P42" s="8">
        <v>-37701</v>
      </c>
    </row>
    <row r="43" spans="1:16" x14ac:dyDescent="0.15">
      <c r="A43" t="s">
        <v>62</v>
      </c>
      <c r="D43" s="12">
        <f t="shared" ref="D43:P43" si="8">D20/D18</f>
        <v>1.1738313999666605</v>
      </c>
      <c r="E43" s="12">
        <f t="shared" si="8"/>
        <v>1.2300709424474887</v>
      </c>
      <c r="F43" s="12">
        <f t="shared" si="8"/>
        <v>1.2416850977501006</v>
      </c>
      <c r="G43" s="12">
        <f t="shared" si="8"/>
        <v>1.2324832200883207</v>
      </c>
      <c r="H43" s="12">
        <f t="shared" si="8"/>
        <v>1.2181657154103522</v>
      </c>
      <c r="I43" s="12">
        <f t="shared" si="8"/>
        <v>1.2130231066796302</v>
      </c>
      <c r="J43" s="12">
        <f t="shared" si="8"/>
        <v>1.2233890388586348</v>
      </c>
      <c r="K43" s="12">
        <f t="shared" si="8"/>
        <v>1.2745569990170293</v>
      </c>
      <c r="L43" s="12">
        <f t="shared" si="8"/>
        <v>1.3112980119563691</v>
      </c>
      <c r="M43" s="12">
        <f t="shared" si="8"/>
        <v>1.3459828579457636</v>
      </c>
      <c r="N43" s="12">
        <f t="shared" si="8"/>
        <v>1.3433294590083564</v>
      </c>
      <c r="O43" s="12">
        <f t="shared" si="8"/>
        <v>1.298999890698437</v>
      </c>
      <c r="P43" s="12">
        <f t="shared" si="8"/>
        <v>1.3012798549939766</v>
      </c>
    </row>
    <row r="45" spans="1:16" x14ac:dyDescent="0.15">
      <c r="A45" t="s">
        <v>63</v>
      </c>
    </row>
    <row r="47" spans="1:16" x14ac:dyDescent="0.15">
      <c r="A47" t="s">
        <v>78</v>
      </c>
    </row>
    <row r="48" spans="1:16" x14ac:dyDescent="0.15">
      <c r="A48" t="s">
        <v>81</v>
      </c>
    </row>
  </sheetData>
  <mergeCells count="4">
    <mergeCell ref="A8:C8"/>
    <mergeCell ref="B9:C9"/>
    <mergeCell ref="B11:C11"/>
    <mergeCell ref="A18:C18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0455E-ECFB-488F-A5EF-50BEFD2EDDB5}">
  <dimension ref="B1:R23"/>
  <sheetViews>
    <sheetView topLeftCell="A7" zoomScaleNormal="100" workbookViewId="0">
      <selection activeCell="K10" sqref="K10"/>
    </sheetView>
  </sheetViews>
  <sheetFormatPr defaultRowHeight="13.5" x14ac:dyDescent="0.15"/>
  <cols>
    <col min="1" max="10" width="9" style="22"/>
    <col min="11" max="11" width="10.625" style="22" customWidth="1"/>
    <col min="12" max="12" width="17.375" style="22" customWidth="1"/>
    <col min="13" max="16384" width="9" style="22"/>
  </cols>
  <sheetData>
    <row r="1" spans="2:14" x14ac:dyDescent="0.15">
      <c r="B1" s="22" t="s">
        <v>82</v>
      </c>
      <c r="I1" s="22" t="s">
        <v>17</v>
      </c>
      <c r="L1" s="22" t="s">
        <v>83</v>
      </c>
    </row>
    <row r="3" spans="2:14" x14ac:dyDescent="0.15">
      <c r="M3" s="22" t="s">
        <v>3</v>
      </c>
      <c r="N3" s="22" t="s">
        <v>0</v>
      </c>
    </row>
    <row r="4" spans="2:14" x14ac:dyDescent="0.15">
      <c r="L4" s="22" t="s">
        <v>1</v>
      </c>
      <c r="N4" s="1">
        <v>188195</v>
      </c>
    </row>
    <row r="5" spans="2:14" x14ac:dyDescent="0.15">
      <c r="L5" s="22" t="s">
        <v>2</v>
      </c>
      <c r="M5" s="1"/>
      <c r="N5" s="2">
        <v>34140</v>
      </c>
    </row>
    <row r="6" spans="2:14" x14ac:dyDescent="0.15">
      <c r="L6" s="22" t="s">
        <v>13</v>
      </c>
      <c r="N6" s="2">
        <v>47455</v>
      </c>
    </row>
    <row r="7" spans="2:14" x14ac:dyDescent="0.15">
      <c r="L7" s="22" t="s">
        <v>4</v>
      </c>
      <c r="M7" s="2">
        <v>29856</v>
      </c>
      <c r="N7" s="2"/>
    </row>
    <row r="8" spans="2:14" x14ac:dyDescent="0.15">
      <c r="L8" s="22" t="s">
        <v>14</v>
      </c>
      <c r="M8" s="2">
        <v>68646</v>
      </c>
    </row>
    <row r="9" spans="2:14" x14ac:dyDescent="0.15">
      <c r="L9" s="22" t="s">
        <v>5</v>
      </c>
      <c r="M9" s="2">
        <v>14801</v>
      </c>
    </row>
    <row r="10" spans="2:14" x14ac:dyDescent="0.15">
      <c r="L10" s="22" t="s">
        <v>6</v>
      </c>
      <c r="M10" s="2">
        <v>21742</v>
      </c>
    </row>
    <row r="11" spans="2:14" x14ac:dyDescent="0.15">
      <c r="L11" s="22" t="s">
        <v>7</v>
      </c>
      <c r="M11" s="2">
        <v>9964</v>
      </c>
    </row>
    <row r="12" spans="2:14" x14ac:dyDescent="0.15">
      <c r="L12" s="22" t="s">
        <v>8</v>
      </c>
      <c r="M12" s="2">
        <v>6402</v>
      </c>
    </row>
    <row r="13" spans="2:14" x14ac:dyDescent="0.15">
      <c r="L13" s="22" t="s">
        <v>9</v>
      </c>
      <c r="M13" s="2">
        <v>14693</v>
      </c>
    </row>
    <row r="14" spans="2:14" x14ac:dyDescent="0.15">
      <c r="L14" s="22" t="s">
        <v>10</v>
      </c>
      <c r="M14" s="2">
        <v>28598</v>
      </c>
    </row>
    <row r="15" spans="2:14" x14ac:dyDescent="0.15">
      <c r="L15" s="22" t="s">
        <v>54</v>
      </c>
      <c r="M15" s="2">
        <v>346</v>
      </c>
    </row>
    <row r="16" spans="2:14" x14ac:dyDescent="0.15">
      <c r="L16" s="22" t="s">
        <v>11</v>
      </c>
      <c r="M16" s="2">
        <v>24054</v>
      </c>
    </row>
    <row r="17" spans="5:18" x14ac:dyDescent="0.15">
      <c r="L17" s="22" t="s">
        <v>12</v>
      </c>
      <c r="M17" s="2">
        <v>22451</v>
      </c>
    </row>
    <row r="18" spans="5:18" x14ac:dyDescent="0.15">
      <c r="L18" s="22" t="s">
        <v>2</v>
      </c>
      <c r="M18" s="1">
        <v>28237</v>
      </c>
      <c r="O18" s="3">
        <f>SUM(M8:M18)</f>
        <v>239934</v>
      </c>
      <c r="Q18" s="2"/>
      <c r="R18" s="3"/>
    </row>
    <row r="19" spans="5:18" ht="18.75" x14ac:dyDescent="0.4">
      <c r="M19" s="1">
        <f>N19</f>
        <v>269790</v>
      </c>
      <c r="N19" s="1">
        <f>SUM(N4:N18)</f>
        <v>269790</v>
      </c>
    </row>
    <row r="20" spans="5:18" ht="18.75" x14ac:dyDescent="0.4">
      <c r="Q20" s="3"/>
    </row>
    <row r="21" spans="5:18" x14ac:dyDescent="0.15">
      <c r="E21" s="4" t="s">
        <v>41</v>
      </c>
      <c r="N21" s="1">
        <f>N4+N5</f>
        <v>222335</v>
      </c>
    </row>
    <row r="23" spans="5:18" x14ac:dyDescent="0.15">
      <c r="L23" s="22" t="s">
        <v>103</v>
      </c>
    </row>
  </sheetData>
  <phoneticPr fontId="2"/>
  <hyperlinks>
    <hyperlink ref="E21" r:id="rId1" xr:uid="{939AED56-DC12-4237-BA6F-995DF7B9FA1A}"/>
  </hyperlinks>
  <pageMargins left="0.25" right="0.25" top="0.75" bottom="0.75" header="0.3" footer="0.3"/>
  <pageSetup paperSize="9" scale="95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3D1E3-B827-4546-870F-F4CEBC2EE9BA}">
  <dimension ref="A1:S23"/>
  <sheetViews>
    <sheetView workbookViewId="0">
      <selection activeCell="G21" sqref="G21"/>
    </sheetView>
  </sheetViews>
  <sheetFormatPr defaultRowHeight="13.5" x14ac:dyDescent="0.15"/>
  <cols>
    <col min="1" max="1" width="15.125" style="13" customWidth="1"/>
    <col min="2" max="3" width="12.125" style="13" customWidth="1"/>
    <col min="4" max="5" width="9" style="13"/>
    <col min="6" max="6" width="10.375" style="13" customWidth="1"/>
    <col min="7" max="7" width="12.5" style="13" customWidth="1"/>
    <col min="8" max="8" width="13.5" style="13" customWidth="1"/>
    <col min="9" max="10" width="9" style="13"/>
    <col min="11" max="11" width="10.25" style="13" customWidth="1"/>
    <col min="12" max="12" width="14.875" style="13" customWidth="1"/>
    <col min="13" max="13" width="12.5" style="13" customWidth="1"/>
    <col min="14" max="14" width="9" style="13"/>
    <col min="15" max="15" width="10.75" style="13" customWidth="1"/>
    <col min="16" max="17" width="9" style="13"/>
    <col min="18" max="18" width="16.625" style="13" customWidth="1"/>
    <col min="19" max="19" width="10.875" style="13" customWidth="1"/>
    <col min="20" max="16384" width="9" style="13"/>
  </cols>
  <sheetData>
    <row r="1" spans="1:19" x14ac:dyDescent="0.15">
      <c r="B1" s="14" t="s">
        <v>84</v>
      </c>
    </row>
    <row r="2" spans="1:19" x14ac:dyDescent="0.15">
      <c r="B2" s="13" t="s">
        <v>85</v>
      </c>
    </row>
    <row r="3" spans="1:19" x14ac:dyDescent="0.15">
      <c r="B3" s="13" t="s">
        <v>46</v>
      </c>
      <c r="C3" s="13" t="s">
        <v>1</v>
      </c>
      <c r="D3" s="13" t="s">
        <v>2</v>
      </c>
      <c r="E3" s="13" t="s">
        <v>86</v>
      </c>
      <c r="F3" s="13" t="s">
        <v>52</v>
      </c>
      <c r="G3" s="13" t="s">
        <v>4</v>
      </c>
      <c r="H3" s="13" t="s">
        <v>53</v>
      </c>
      <c r="I3" s="13" t="s">
        <v>14</v>
      </c>
      <c r="J3" s="13" t="s">
        <v>5</v>
      </c>
      <c r="K3" s="13" t="s">
        <v>6</v>
      </c>
      <c r="L3" s="13" t="s">
        <v>7</v>
      </c>
      <c r="M3" s="13" t="s">
        <v>8</v>
      </c>
      <c r="N3" s="13" t="s">
        <v>87</v>
      </c>
      <c r="O3" s="13" t="s">
        <v>10</v>
      </c>
      <c r="P3" s="13" t="s">
        <v>54</v>
      </c>
      <c r="Q3" s="13" t="s">
        <v>11</v>
      </c>
      <c r="R3" s="13" t="s">
        <v>55</v>
      </c>
      <c r="S3" s="13" t="s">
        <v>88</v>
      </c>
    </row>
    <row r="4" spans="1:19" x14ac:dyDescent="0.15">
      <c r="A4" s="15" t="s">
        <v>89</v>
      </c>
      <c r="B4" s="16">
        <f>AVERAGE(B5:B16)</f>
        <v>215915.91666666666</v>
      </c>
      <c r="C4" s="16">
        <f t="shared" ref="C4:S4" si="0">AVERAGE(C5:C16)</f>
        <v>183581.5</v>
      </c>
      <c r="D4" s="16">
        <f t="shared" si="0"/>
        <v>32334.416666666668</v>
      </c>
      <c r="E4" s="16">
        <f t="shared" si="0"/>
        <v>59242.666666666664</v>
      </c>
      <c r="F4" s="16">
        <f t="shared" si="0"/>
        <v>185159.91666666666</v>
      </c>
      <c r="G4" s="16">
        <f t="shared" si="0"/>
        <v>30756</v>
      </c>
      <c r="H4" s="16">
        <f t="shared" si="0"/>
        <v>244402.58333333334</v>
      </c>
      <c r="I4" s="16">
        <f t="shared" si="0"/>
        <v>64697.166666666664</v>
      </c>
      <c r="J4" s="16">
        <f t="shared" si="0"/>
        <v>15450.666666666666</v>
      </c>
      <c r="K4" s="16">
        <f t="shared" si="0"/>
        <v>21417.166666666668</v>
      </c>
      <c r="L4" s="16">
        <f t="shared" si="0"/>
        <v>9569.3333333333339</v>
      </c>
      <c r="M4" s="16">
        <f t="shared" si="0"/>
        <v>7269.583333333333</v>
      </c>
      <c r="N4" s="16">
        <f t="shared" si="0"/>
        <v>14915</v>
      </c>
      <c r="O4" s="16">
        <f t="shared" si="0"/>
        <v>26783.916666666668</v>
      </c>
      <c r="P4" s="16">
        <f t="shared" si="0"/>
        <v>574.25</v>
      </c>
      <c r="Q4" s="16">
        <f t="shared" si="0"/>
        <v>26456.916666666668</v>
      </c>
      <c r="R4" s="16">
        <f t="shared" si="0"/>
        <v>57268.5</v>
      </c>
      <c r="S4" s="16">
        <f t="shared" si="0"/>
        <v>27414.916666666668</v>
      </c>
    </row>
    <row r="5" spans="1:19" x14ac:dyDescent="0.15">
      <c r="A5" s="17" t="s">
        <v>90</v>
      </c>
      <c r="B5" s="18">
        <v>222335</v>
      </c>
      <c r="C5" s="18">
        <v>188195</v>
      </c>
      <c r="D5" s="18">
        <f>B5-C5</f>
        <v>34140</v>
      </c>
      <c r="E5" s="18">
        <f>SUM(G5:H5)-B5</f>
        <v>47455</v>
      </c>
      <c r="F5" s="18">
        <f>B5-G5</f>
        <v>192479</v>
      </c>
      <c r="G5" s="18">
        <v>29856</v>
      </c>
      <c r="H5" s="18">
        <v>239934</v>
      </c>
      <c r="I5" s="18">
        <v>68646</v>
      </c>
      <c r="J5" s="18">
        <v>14801</v>
      </c>
      <c r="K5" s="18">
        <v>21742</v>
      </c>
      <c r="L5" s="18">
        <v>9964</v>
      </c>
      <c r="M5" s="18">
        <v>6402</v>
      </c>
      <c r="N5" s="18">
        <v>14693</v>
      </c>
      <c r="O5" s="18">
        <v>28598</v>
      </c>
      <c r="P5" s="19">
        <v>346</v>
      </c>
      <c r="Q5" s="18">
        <v>24054</v>
      </c>
      <c r="R5" s="18">
        <v>50688</v>
      </c>
      <c r="S5" s="18">
        <v>22451</v>
      </c>
    </row>
    <row r="6" spans="1:19" x14ac:dyDescent="0.15">
      <c r="A6" s="17" t="s">
        <v>91</v>
      </c>
      <c r="B6" s="20">
        <v>204587</v>
      </c>
      <c r="C6" s="20">
        <v>175799</v>
      </c>
      <c r="D6" s="20">
        <f>B6-C6</f>
        <v>28788</v>
      </c>
      <c r="E6" s="16">
        <f>SUM(G6:H6)-B6</f>
        <v>61047</v>
      </c>
      <c r="F6" s="16">
        <f>B6-G6</f>
        <v>176635</v>
      </c>
      <c r="G6" s="20">
        <v>27952</v>
      </c>
      <c r="H6" s="20">
        <v>237682</v>
      </c>
      <c r="I6" s="20">
        <v>68154</v>
      </c>
      <c r="J6" s="20">
        <v>13885</v>
      </c>
      <c r="K6" s="20">
        <v>21115</v>
      </c>
      <c r="L6" s="20">
        <v>9608</v>
      </c>
      <c r="M6" s="20">
        <v>6458</v>
      </c>
      <c r="N6" s="20">
        <v>14513</v>
      </c>
      <c r="O6" s="20">
        <v>28630</v>
      </c>
      <c r="P6" s="21">
        <v>382</v>
      </c>
      <c r="Q6" s="20">
        <v>24268</v>
      </c>
      <c r="R6" s="20">
        <v>50667</v>
      </c>
      <c r="S6" s="20">
        <v>23273</v>
      </c>
    </row>
    <row r="7" spans="1:19" x14ac:dyDescent="0.15">
      <c r="A7" s="17" t="s">
        <v>92</v>
      </c>
      <c r="B7" s="18">
        <v>208111</v>
      </c>
      <c r="C7" s="18">
        <v>175312</v>
      </c>
      <c r="D7" s="18">
        <f t="shared" ref="D7:D16" si="1">B7-C7</f>
        <v>32799</v>
      </c>
      <c r="E7" s="18">
        <f t="shared" ref="E7:E16" si="2">SUM(G7:H7)-B7</f>
        <v>60517</v>
      </c>
      <c r="F7" s="18">
        <f t="shared" ref="F7:F16" si="3">B7-G7</f>
        <v>179087</v>
      </c>
      <c r="G7" s="18">
        <v>29024</v>
      </c>
      <c r="H7" s="18">
        <v>239604</v>
      </c>
      <c r="I7" s="18">
        <v>68193</v>
      </c>
      <c r="J7" s="18">
        <v>14346</v>
      </c>
      <c r="K7" s="18">
        <v>20427</v>
      </c>
      <c r="L7" s="18">
        <v>9290</v>
      </c>
      <c r="M7" s="18">
        <v>6737</v>
      </c>
      <c r="N7" s="18">
        <v>14646</v>
      </c>
      <c r="O7" s="18">
        <v>26505</v>
      </c>
      <c r="P7" s="19">
        <v>428</v>
      </c>
      <c r="Q7" s="18">
        <v>25284</v>
      </c>
      <c r="R7" s="18">
        <v>53748</v>
      </c>
      <c r="S7" s="18">
        <v>25243</v>
      </c>
    </row>
    <row r="8" spans="1:19" x14ac:dyDescent="0.15">
      <c r="A8" s="17" t="s">
        <v>93</v>
      </c>
      <c r="B8" s="20">
        <v>211135</v>
      </c>
      <c r="C8" s="20">
        <v>177970</v>
      </c>
      <c r="D8" s="20">
        <f t="shared" si="1"/>
        <v>33165</v>
      </c>
      <c r="E8" s="16">
        <f t="shared" si="2"/>
        <v>67510</v>
      </c>
      <c r="F8" s="16">
        <f t="shared" si="3"/>
        <v>180305</v>
      </c>
      <c r="G8" s="20">
        <v>30830</v>
      </c>
      <c r="H8" s="20">
        <v>247815</v>
      </c>
      <c r="I8" s="20">
        <v>66517</v>
      </c>
      <c r="J8" s="20">
        <v>17140</v>
      </c>
      <c r="K8" s="20">
        <v>22390</v>
      </c>
      <c r="L8" s="20">
        <v>9471</v>
      </c>
      <c r="M8" s="20">
        <v>7116</v>
      </c>
      <c r="N8" s="20">
        <v>15027</v>
      </c>
      <c r="O8" s="20">
        <v>28448</v>
      </c>
      <c r="P8" s="21">
        <v>649</v>
      </c>
      <c r="Q8" s="20">
        <v>25405</v>
      </c>
      <c r="R8" s="20">
        <v>55651</v>
      </c>
      <c r="S8" s="20">
        <v>26445</v>
      </c>
    </row>
    <row r="9" spans="1:19" x14ac:dyDescent="0.15">
      <c r="A9" s="17" t="s">
        <v>94</v>
      </c>
      <c r="B9" s="18">
        <v>206992</v>
      </c>
      <c r="C9" s="18">
        <v>173371</v>
      </c>
      <c r="D9" s="18">
        <f t="shared" si="1"/>
        <v>33621</v>
      </c>
      <c r="E9" s="18">
        <f t="shared" si="2"/>
        <v>70868</v>
      </c>
      <c r="F9" s="18">
        <f t="shared" si="3"/>
        <v>176383</v>
      </c>
      <c r="G9" s="18">
        <v>30609</v>
      </c>
      <c r="H9" s="18">
        <v>247251</v>
      </c>
      <c r="I9" s="18">
        <v>65439</v>
      </c>
      <c r="J9" s="18">
        <v>15673</v>
      </c>
      <c r="K9" s="18">
        <v>23180</v>
      </c>
      <c r="L9" s="18">
        <v>10087</v>
      </c>
      <c r="M9" s="18">
        <v>7399</v>
      </c>
      <c r="N9" s="18">
        <v>14870</v>
      </c>
      <c r="O9" s="18">
        <v>28904</v>
      </c>
      <c r="P9" s="19">
        <v>397</v>
      </c>
      <c r="Q9" s="18">
        <v>26360</v>
      </c>
      <c r="R9" s="18">
        <v>54942</v>
      </c>
      <c r="S9" s="18">
        <v>25232</v>
      </c>
    </row>
    <row r="10" spans="1:19" x14ac:dyDescent="0.15">
      <c r="A10" s="17" t="s">
        <v>95</v>
      </c>
      <c r="B10" s="20">
        <v>214874</v>
      </c>
      <c r="C10" s="20">
        <v>184489</v>
      </c>
      <c r="D10" s="20">
        <f t="shared" si="1"/>
        <v>30385</v>
      </c>
      <c r="E10" s="16">
        <f t="shared" si="2"/>
        <v>65421</v>
      </c>
      <c r="F10" s="16">
        <f t="shared" si="3"/>
        <v>184112</v>
      </c>
      <c r="G10" s="20">
        <v>30762</v>
      </c>
      <c r="H10" s="20">
        <v>249533</v>
      </c>
      <c r="I10" s="20">
        <v>64193</v>
      </c>
      <c r="J10" s="20">
        <v>17055</v>
      </c>
      <c r="K10" s="20">
        <v>22428</v>
      </c>
      <c r="L10" s="20">
        <v>10145</v>
      </c>
      <c r="M10" s="20">
        <v>7679</v>
      </c>
      <c r="N10" s="20">
        <v>14934</v>
      </c>
      <c r="O10" s="20">
        <v>27708</v>
      </c>
      <c r="P10" s="21">
        <v>711</v>
      </c>
      <c r="Q10" s="20">
        <v>25996</v>
      </c>
      <c r="R10" s="20">
        <v>58685</v>
      </c>
      <c r="S10" s="20">
        <v>27678</v>
      </c>
    </row>
    <row r="11" spans="1:19" x14ac:dyDescent="0.15">
      <c r="A11" s="17" t="s">
        <v>96</v>
      </c>
      <c r="B11" s="18">
        <v>215555</v>
      </c>
      <c r="C11" s="18">
        <v>183769</v>
      </c>
      <c r="D11" s="18">
        <f t="shared" si="1"/>
        <v>31786</v>
      </c>
      <c r="E11" s="18">
        <f t="shared" si="2"/>
        <v>57026</v>
      </c>
      <c r="F11" s="18">
        <f t="shared" si="3"/>
        <v>185112</v>
      </c>
      <c r="G11" s="18">
        <v>30443</v>
      </c>
      <c r="H11" s="18">
        <v>242138</v>
      </c>
      <c r="I11" s="18">
        <v>62450</v>
      </c>
      <c r="J11" s="18">
        <v>15320</v>
      </c>
      <c r="K11" s="18">
        <v>21881</v>
      </c>
      <c r="L11" s="18">
        <v>9455</v>
      </c>
      <c r="M11" s="18">
        <v>7129</v>
      </c>
      <c r="N11" s="18">
        <v>14653</v>
      </c>
      <c r="O11" s="18">
        <v>27415</v>
      </c>
      <c r="P11" s="18">
        <v>1332</v>
      </c>
      <c r="Q11" s="18">
        <v>25745</v>
      </c>
      <c r="R11" s="18">
        <v>56758</v>
      </c>
      <c r="S11" s="18">
        <v>27464</v>
      </c>
    </row>
    <row r="12" spans="1:19" x14ac:dyDescent="0.15">
      <c r="A12" s="17" t="s">
        <v>97</v>
      </c>
      <c r="B12" s="20">
        <v>218364</v>
      </c>
      <c r="C12" s="20">
        <v>186863</v>
      </c>
      <c r="D12" s="20">
        <f t="shared" si="1"/>
        <v>31501</v>
      </c>
      <c r="E12" s="16">
        <f t="shared" si="2"/>
        <v>52818</v>
      </c>
      <c r="F12" s="16">
        <f t="shared" si="3"/>
        <v>187796</v>
      </c>
      <c r="G12" s="20">
        <v>30568</v>
      </c>
      <c r="H12" s="20">
        <v>240614</v>
      </c>
      <c r="I12" s="20">
        <v>62496</v>
      </c>
      <c r="J12" s="20">
        <v>16243</v>
      </c>
      <c r="K12" s="20">
        <v>20877</v>
      </c>
      <c r="L12" s="20">
        <v>9487</v>
      </c>
      <c r="M12" s="20">
        <v>7154</v>
      </c>
      <c r="N12" s="20">
        <v>15144</v>
      </c>
      <c r="O12" s="20">
        <v>23358</v>
      </c>
      <c r="P12" s="21">
        <v>571</v>
      </c>
      <c r="Q12" s="20">
        <v>26012</v>
      </c>
      <c r="R12" s="20">
        <v>59271</v>
      </c>
      <c r="S12" s="20">
        <v>28147</v>
      </c>
    </row>
    <row r="13" spans="1:19" x14ac:dyDescent="0.15">
      <c r="A13" s="17" t="s">
        <v>98</v>
      </c>
      <c r="B13" s="18">
        <v>218388</v>
      </c>
      <c r="C13" s="18">
        <v>187592</v>
      </c>
      <c r="D13" s="18">
        <f t="shared" si="1"/>
        <v>30796</v>
      </c>
      <c r="E13" s="18">
        <f t="shared" si="2"/>
        <v>58485</v>
      </c>
      <c r="F13" s="18">
        <f t="shared" si="3"/>
        <v>187385</v>
      </c>
      <c r="G13" s="18">
        <v>31003</v>
      </c>
      <c r="H13" s="18">
        <v>245870</v>
      </c>
      <c r="I13" s="18">
        <v>62166</v>
      </c>
      <c r="J13" s="18">
        <v>15688</v>
      </c>
      <c r="K13" s="18">
        <v>20847</v>
      </c>
      <c r="L13" s="18">
        <v>9754</v>
      </c>
      <c r="M13" s="18">
        <v>7093</v>
      </c>
      <c r="N13" s="18">
        <v>14859</v>
      </c>
      <c r="O13" s="18">
        <v>27014</v>
      </c>
      <c r="P13" s="19">
        <v>365</v>
      </c>
      <c r="Q13" s="18">
        <v>29076</v>
      </c>
      <c r="R13" s="18">
        <v>59009</v>
      </c>
      <c r="S13" s="18">
        <v>28547</v>
      </c>
    </row>
    <row r="14" spans="1:19" x14ac:dyDescent="0.15">
      <c r="A14" s="17" t="s">
        <v>99</v>
      </c>
      <c r="B14" s="20">
        <v>222563</v>
      </c>
      <c r="C14" s="20">
        <v>188816</v>
      </c>
      <c r="D14" s="20">
        <f t="shared" si="1"/>
        <v>33747</v>
      </c>
      <c r="E14" s="16">
        <f t="shared" si="2"/>
        <v>54225</v>
      </c>
      <c r="F14" s="16">
        <f t="shared" si="3"/>
        <v>190394</v>
      </c>
      <c r="G14" s="20">
        <v>32169</v>
      </c>
      <c r="H14" s="20">
        <v>244619</v>
      </c>
      <c r="I14" s="20">
        <v>62652</v>
      </c>
      <c r="J14" s="20">
        <v>14546</v>
      </c>
      <c r="K14" s="20">
        <v>20435</v>
      </c>
      <c r="L14" s="20">
        <v>9711</v>
      </c>
      <c r="M14" s="20">
        <v>7759</v>
      </c>
      <c r="N14" s="20">
        <v>14827</v>
      </c>
      <c r="O14" s="20">
        <v>25216</v>
      </c>
      <c r="P14" s="21">
        <v>692</v>
      </c>
      <c r="Q14" s="20">
        <v>28424</v>
      </c>
      <c r="R14" s="20">
        <v>60358</v>
      </c>
      <c r="S14" s="20">
        <v>29990</v>
      </c>
    </row>
    <row r="15" spans="1:19" x14ac:dyDescent="0.15">
      <c r="A15" s="17" t="s">
        <v>100</v>
      </c>
      <c r="B15" s="18">
        <v>222731</v>
      </c>
      <c r="C15" s="18">
        <v>189545</v>
      </c>
      <c r="D15" s="18">
        <f t="shared" si="1"/>
        <v>33186</v>
      </c>
      <c r="E15" s="18">
        <f t="shared" si="2"/>
        <v>60623</v>
      </c>
      <c r="F15" s="18">
        <f t="shared" si="3"/>
        <v>189828</v>
      </c>
      <c r="G15" s="18">
        <v>32903</v>
      </c>
      <c r="H15" s="18">
        <v>250451</v>
      </c>
      <c r="I15" s="18">
        <v>62815</v>
      </c>
      <c r="J15" s="18">
        <v>15298</v>
      </c>
      <c r="K15" s="18">
        <v>21361</v>
      </c>
      <c r="L15" s="18">
        <v>8757</v>
      </c>
      <c r="M15" s="18">
        <v>8017</v>
      </c>
      <c r="N15" s="18">
        <v>15089</v>
      </c>
      <c r="O15" s="18">
        <v>25398</v>
      </c>
      <c r="P15" s="19">
        <v>466</v>
      </c>
      <c r="Q15" s="18">
        <v>29124</v>
      </c>
      <c r="R15" s="18">
        <v>64127</v>
      </c>
      <c r="S15" s="18">
        <v>31857</v>
      </c>
    </row>
    <row r="16" spans="1:19" x14ac:dyDescent="0.15">
      <c r="A16" s="17" t="s">
        <v>101</v>
      </c>
      <c r="B16" s="20">
        <v>225356</v>
      </c>
      <c r="C16" s="20">
        <v>191257</v>
      </c>
      <c r="D16" s="20">
        <f t="shared" si="1"/>
        <v>34099</v>
      </c>
      <c r="E16" s="16">
        <f t="shared" si="2"/>
        <v>54917</v>
      </c>
      <c r="F16" s="16">
        <f t="shared" si="3"/>
        <v>192403</v>
      </c>
      <c r="G16" s="20">
        <v>32953</v>
      </c>
      <c r="H16" s="20">
        <v>247320</v>
      </c>
      <c r="I16" s="20">
        <v>62645</v>
      </c>
      <c r="J16" s="20">
        <v>15413</v>
      </c>
      <c r="K16" s="20">
        <v>20323</v>
      </c>
      <c r="L16" s="20">
        <v>9103</v>
      </c>
      <c r="M16" s="20">
        <v>8292</v>
      </c>
      <c r="N16" s="20">
        <v>15725</v>
      </c>
      <c r="O16" s="20">
        <v>24213</v>
      </c>
      <c r="P16" s="21">
        <v>552</v>
      </c>
      <c r="Q16" s="20">
        <v>27735</v>
      </c>
      <c r="R16" s="20">
        <v>63318</v>
      </c>
      <c r="S16" s="20">
        <v>32652</v>
      </c>
    </row>
    <row r="17" spans="2:19" x14ac:dyDescent="0.15">
      <c r="H17" s="18">
        <v>247867</v>
      </c>
      <c r="I17" s="18">
        <v>62044</v>
      </c>
      <c r="J17" s="18">
        <v>17101</v>
      </c>
      <c r="K17" s="18">
        <v>20826</v>
      </c>
      <c r="L17" s="18">
        <v>9002</v>
      </c>
      <c r="M17" s="18">
        <v>8302</v>
      </c>
      <c r="N17" s="18">
        <v>15380</v>
      </c>
      <c r="O17" s="18">
        <v>25656</v>
      </c>
      <c r="P17" s="19">
        <v>654</v>
      </c>
      <c r="Q17" s="18">
        <v>27429</v>
      </c>
      <c r="R17" s="18">
        <v>61474</v>
      </c>
      <c r="S17" s="18">
        <v>31598</v>
      </c>
    </row>
    <row r="18" spans="2:19" x14ac:dyDescent="0.15">
      <c r="B18" s="4" t="s">
        <v>102</v>
      </c>
      <c r="H18" s="20">
        <v>250121</v>
      </c>
      <c r="I18" s="20">
        <v>62352</v>
      </c>
      <c r="J18" s="20">
        <v>17930</v>
      </c>
      <c r="K18" s="20">
        <v>19876</v>
      </c>
      <c r="L18" s="20">
        <v>9632</v>
      </c>
      <c r="M18" s="20">
        <v>8945</v>
      </c>
      <c r="N18" s="20">
        <v>15477</v>
      </c>
      <c r="O18" s="20">
        <v>25503</v>
      </c>
      <c r="P18" s="21">
        <v>597</v>
      </c>
      <c r="Q18" s="20">
        <v>27395</v>
      </c>
      <c r="R18" s="20">
        <v>62413</v>
      </c>
      <c r="S18" s="20">
        <v>31107</v>
      </c>
    </row>
    <row r="19" spans="2:19" x14ac:dyDescent="0.15">
      <c r="H19" s="18">
        <v>252051</v>
      </c>
      <c r="I19" s="18">
        <v>62370</v>
      </c>
      <c r="J19" s="18">
        <v>19105</v>
      </c>
      <c r="K19" s="18">
        <v>19338</v>
      </c>
      <c r="L19" s="18">
        <v>9012</v>
      </c>
      <c r="M19" s="18">
        <v>9164</v>
      </c>
      <c r="N19" s="18">
        <v>14281</v>
      </c>
      <c r="O19" s="18">
        <v>24659</v>
      </c>
      <c r="P19" s="19">
        <v>606</v>
      </c>
      <c r="Q19" s="18">
        <v>27518</v>
      </c>
      <c r="R19" s="18">
        <v>65997</v>
      </c>
      <c r="S19" s="18">
        <v>33858</v>
      </c>
    </row>
    <row r="20" spans="2:19" x14ac:dyDescent="0.15">
      <c r="H20" s="20">
        <v>253115</v>
      </c>
      <c r="I20" s="20">
        <v>63317</v>
      </c>
      <c r="J20" s="20">
        <v>17893</v>
      </c>
      <c r="K20" s="20">
        <v>19078</v>
      </c>
      <c r="L20" s="20">
        <v>10486</v>
      </c>
      <c r="M20" s="20">
        <v>8979</v>
      </c>
      <c r="N20" s="20">
        <v>15508</v>
      </c>
      <c r="O20" s="20">
        <v>24119</v>
      </c>
      <c r="P20" s="21">
        <v>708</v>
      </c>
      <c r="Q20" s="20">
        <v>26428</v>
      </c>
      <c r="R20" s="20">
        <v>66599</v>
      </c>
      <c r="S20" s="20">
        <v>34402</v>
      </c>
    </row>
    <row r="21" spans="2:19" x14ac:dyDescent="0.15">
      <c r="H21" s="18">
        <v>256297</v>
      </c>
      <c r="I21" s="18">
        <v>63022</v>
      </c>
      <c r="J21" s="18">
        <v>20576</v>
      </c>
      <c r="K21" s="18">
        <v>19420</v>
      </c>
      <c r="L21" s="18">
        <v>10199</v>
      </c>
      <c r="M21" s="18">
        <v>9658</v>
      </c>
      <c r="N21" s="18">
        <v>14077</v>
      </c>
      <c r="O21" s="18">
        <v>23868</v>
      </c>
      <c r="P21" s="19">
        <v>706</v>
      </c>
      <c r="Q21" s="18">
        <v>27245</v>
      </c>
      <c r="R21" s="18">
        <v>67526</v>
      </c>
      <c r="S21" s="18">
        <v>34831</v>
      </c>
    </row>
    <row r="22" spans="2:19" x14ac:dyDescent="0.15">
      <c r="H22" s="20">
        <v>253470</v>
      </c>
      <c r="I22" s="20">
        <v>61986</v>
      </c>
      <c r="J22" s="20">
        <v>19405</v>
      </c>
      <c r="K22" s="20">
        <v>19695</v>
      </c>
      <c r="L22" s="20">
        <v>10866</v>
      </c>
      <c r="M22" s="20">
        <v>10122</v>
      </c>
      <c r="N22" s="20">
        <v>14070</v>
      </c>
      <c r="O22" s="20">
        <v>23204</v>
      </c>
      <c r="P22" s="21">
        <v>902</v>
      </c>
      <c r="Q22" s="20">
        <v>27739</v>
      </c>
      <c r="R22" s="20">
        <v>65481</v>
      </c>
      <c r="S22" s="20">
        <v>35076</v>
      </c>
    </row>
    <row r="23" spans="2:19" x14ac:dyDescent="0.15">
      <c r="H23" s="18">
        <v>257365</v>
      </c>
      <c r="I23" s="18">
        <v>64291</v>
      </c>
      <c r="J23" s="18">
        <v>22129</v>
      </c>
      <c r="K23" s="18">
        <v>19390</v>
      </c>
      <c r="L23" s="18">
        <v>10631</v>
      </c>
      <c r="M23" s="18">
        <v>10604</v>
      </c>
      <c r="N23" s="18">
        <v>12613</v>
      </c>
      <c r="O23" s="18">
        <v>23387</v>
      </c>
      <c r="P23" s="19">
        <v>632</v>
      </c>
      <c r="Q23" s="18">
        <v>27653</v>
      </c>
      <c r="R23" s="18">
        <v>66036</v>
      </c>
      <c r="S23" s="18">
        <v>35362</v>
      </c>
    </row>
  </sheetData>
  <phoneticPr fontId="2"/>
  <hyperlinks>
    <hyperlink ref="B18" r:id="rId1" xr:uid="{F1251CD9-681E-4E65-A959-53C06899EC6E}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概説</vt:lpstr>
      <vt:lpstr>Sheet1</vt:lpstr>
      <vt:lpstr>H29高齢夫婦無職</vt:lpstr>
      <vt:lpstr>H28高齢夫婦無職</vt:lpstr>
      <vt:lpstr>H27高齢夫婦無職</vt:lpstr>
      <vt:lpstr>DATA</vt:lpstr>
      <vt:lpstr>H30高齢無職</vt:lpstr>
      <vt:lpstr>DATA(高齢無職)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Naoko Fuchigami</cp:lastModifiedBy>
  <cp:lastPrinted>2019-04-24T00:59:24Z</cp:lastPrinted>
  <dcterms:created xsi:type="dcterms:W3CDTF">2016-08-18T06:59:02Z</dcterms:created>
  <dcterms:modified xsi:type="dcterms:W3CDTF">2019-04-24T05:36:02Z</dcterms:modified>
</cp:coreProperties>
</file>