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shi Mobil\Dropbox\日本商工会議所\databox\資金循環表\"/>
    </mc:Choice>
  </mc:AlternateContent>
  <xr:revisionPtr revIDLastSave="0" documentId="13_ncr:1_{524BD887-3FB6-4573-9FC5-A7F1E5079CC4}" xr6:coauthVersionLast="40" xr6:coauthVersionMax="40" xr10:uidLastSave="{00000000-0000-0000-0000-000000000000}"/>
  <bookViews>
    <workbookView xWindow="0" yWindow="0" windowWidth="16457" windowHeight="7543" firstSheet="1" activeTab="2" xr2:uid="{00000000-000D-0000-FFFF-FFFF00000000}"/>
  </bookViews>
  <sheets>
    <sheet name="1997-家計資産負債" sheetId="1" state="hidden" r:id="rId1"/>
    <sheet name="家計BS" sheetId="3" r:id="rId2"/>
    <sheet name="79-18３末" sheetId="5" r:id="rId3"/>
    <sheet name="年末" sheetId="4" state="hidden" r:id="rId4"/>
  </sheets>
  <externalReferences>
    <externalReference r:id="rId5"/>
  </externalReferences>
  <definedNames>
    <definedName name="年月">家計BS!$A$1:$A$85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22" i="5" l="1"/>
  <c r="AO24" i="5"/>
  <c r="AO16" i="5"/>
  <c r="AO13" i="5"/>
  <c r="AO6" i="5"/>
  <c r="AO5" i="5"/>
  <c r="AO4" i="5"/>
  <c r="AO2" i="5"/>
  <c r="AO21" i="5"/>
  <c r="AO25" i="5" l="1"/>
  <c r="AO15" i="5"/>
  <c r="AN15" i="5"/>
  <c r="CG21" i="1"/>
  <c r="CG22" i="1" s="1"/>
  <c r="CG24" i="1" s="1"/>
  <c r="CF21" i="1"/>
  <c r="CF22" i="1" s="1"/>
  <c r="CF24" i="1" s="1"/>
  <c r="CG13" i="1"/>
  <c r="CG15" i="1" s="1"/>
  <c r="CF13" i="1"/>
  <c r="CF15" i="1" s="1"/>
  <c r="CE22" i="1"/>
  <c r="CE24" i="1"/>
  <c r="CE21" i="1"/>
  <c r="CE13" i="1"/>
  <c r="CE15" i="1"/>
  <c r="AN21" i="5" l="1"/>
  <c r="AN24" i="5" s="1"/>
  <c r="AN25" i="5" s="1"/>
  <c r="AN13" i="5"/>
  <c r="C21" i="5" l="1"/>
  <c r="C24" i="5" s="1"/>
  <c r="C25" i="5" s="1"/>
  <c r="D21" i="5"/>
  <c r="D24" i="5" s="1"/>
  <c r="D25" i="5" s="1"/>
  <c r="E21" i="5"/>
  <c r="E24" i="5" s="1"/>
  <c r="E25" i="5" s="1"/>
  <c r="F21" i="5"/>
  <c r="F24" i="5" s="1"/>
  <c r="F25" i="5" s="1"/>
  <c r="G21" i="5"/>
  <c r="G24" i="5" s="1"/>
  <c r="G25" i="5" s="1"/>
  <c r="H21" i="5"/>
  <c r="H24" i="5" s="1"/>
  <c r="H25" i="5" s="1"/>
  <c r="I21" i="5"/>
  <c r="I24" i="5" s="1"/>
  <c r="I25" i="5" s="1"/>
  <c r="J21" i="5"/>
  <c r="J24" i="5" s="1"/>
  <c r="J25" i="5" s="1"/>
  <c r="K21" i="5"/>
  <c r="K24" i="5" s="1"/>
  <c r="K25" i="5" s="1"/>
  <c r="L21" i="5"/>
  <c r="L24" i="5" s="1"/>
  <c r="L25" i="5" s="1"/>
  <c r="M21" i="5"/>
  <c r="M24" i="5" s="1"/>
  <c r="M25" i="5" s="1"/>
  <c r="N21" i="5"/>
  <c r="N24" i="5" s="1"/>
  <c r="N25" i="5" s="1"/>
  <c r="O21" i="5"/>
  <c r="O24" i="5" s="1"/>
  <c r="O25" i="5" s="1"/>
  <c r="P21" i="5"/>
  <c r="P24" i="5" s="1"/>
  <c r="P25" i="5" s="1"/>
  <c r="Q21" i="5"/>
  <c r="Q24" i="5" s="1"/>
  <c r="Q25" i="5" s="1"/>
  <c r="R21" i="5"/>
  <c r="R24" i="5" s="1"/>
  <c r="R25" i="5" s="1"/>
  <c r="S21" i="5"/>
  <c r="S24" i="5" s="1"/>
  <c r="S25" i="5" s="1"/>
  <c r="T21" i="5"/>
  <c r="T24" i="5" s="1"/>
  <c r="T25" i="5" s="1"/>
  <c r="U21" i="5"/>
  <c r="U24" i="5" s="1"/>
  <c r="U25" i="5" s="1"/>
  <c r="V21" i="5"/>
  <c r="V24" i="5" s="1"/>
  <c r="V25" i="5" s="1"/>
  <c r="W21" i="5"/>
  <c r="W24" i="5" s="1"/>
  <c r="W25" i="5" s="1"/>
  <c r="X21" i="5"/>
  <c r="X24" i="5" s="1"/>
  <c r="X25" i="5" s="1"/>
  <c r="Y21" i="5"/>
  <c r="Y24" i="5" s="1"/>
  <c r="Y25" i="5" s="1"/>
  <c r="Z21" i="5"/>
  <c r="Z24" i="5" s="1"/>
  <c r="Z25" i="5" s="1"/>
  <c r="AA21" i="5"/>
  <c r="AA24" i="5" s="1"/>
  <c r="AA25" i="5" s="1"/>
  <c r="AB21" i="5"/>
  <c r="AB24" i="5" s="1"/>
  <c r="AB25" i="5" s="1"/>
  <c r="AC21" i="5"/>
  <c r="AC24" i="5" s="1"/>
  <c r="AC25" i="5" s="1"/>
  <c r="AD21" i="5"/>
  <c r="AD24" i="5" s="1"/>
  <c r="AD25" i="5" s="1"/>
  <c r="AE21" i="5"/>
  <c r="AE24" i="5" s="1"/>
  <c r="AE25" i="5" s="1"/>
  <c r="AF21" i="5"/>
  <c r="AF24" i="5" s="1"/>
  <c r="AF25" i="5" s="1"/>
  <c r="AG21" i="5"/>
  <c r="AG24" i="5" s="1"/>
  <c r="AG25" i="5" s="1"/>
  <c r="AH21" i="5"/>
  <c r="AH24" i="5" s="1"/>
  <c r="AH25" i="5" s="1"/>
  <c r="AI21" i="5"/>
  <c r="AI24" i="5" s="1"/>
  <c r="AI25" i="5" s="1"/>
  <c r="AJ21" i="5"/>
  <c r="AJ24" i="5" s="1"/>
  <c r="AJ25" i="5" s="1"/>
  <c r="AK21" i="5"/>
  <c r="AK24" i="5" s="1"/>
  <c r="AK25" i="5" s="1"/>
  <c r="AL21" i="5"/>
  <c r="AL24" i="5" s="1"/>
  <c r="AL25" i="5" s="1"/>
  <c r="AM21" i="5"/>
  <c r="AM24" i="5" s="1"/>
  <c r="AM25" i="5" s="1"/>
  <c r="B21" i="5"/>
  <c r="B24" i="5" s="1"/>
  <c r="B25" i="5" s="1"/>
  <c r="D13" i="5"/>
  <c r="D15" i="5" s="1"/>
  <c r="E13" i="5"/>
  <c r="E15" i="5" s="1"/>
  <c r="F13" i="5"/>
  <c r="F15" i="5" s="1"/>
  <c r="G13" i="5"/>
  <c r="G15" i="5" s="1"/>
  <c r="H13" i="5"/>
  <c r="H15" i="5" s="1"/>
  <c r="I13" i="5"/>
  <c r="I15" i="5" s="1"/>
  <c r="J13" i="5"/>
  <c r="J15" i="5" s="1"/>
  <c r="K13" i="5"/>
  <c r="K15" i="5" s="1"/>
  <c r="L13" i="5"/>
  <c r="L15" i="5" s="1"/>
  <c r="M13" i="5"/>
  <c r="M15" i="5" s="1"/>
  <c r="N13" i="5"/>
  <c r="N15" i="5" s="1"/>
  <c r="O13" i="5"/>
  <c r="O15" i="5" s="1"/>
  <c r="P13" i="5"/>
  <c r="P15" i="5" s="1"/>
  <c r="Q13" i="5"/>
  <c r="Q15" i="5" s="1"/>
  <c r="R13" i="5"/>
  <c r="R15" i="5" s="1"/>
  <c r="S13" i="5"/>
  <c r="S15" i="5" s="1"/>
  <c r="T13" i="5"/>
  <c r="T15" i="5" s="1"/>
  <c r="U13" i="5"/>
  <c r="U15" i="5" s="1"/>
  <c r="V13" i="5"/>
  <c r="V15" i="5" s="1"/>
  <c r="W13" i="5"/>
  <c r="W15" i="5" s="1"/>
  <c r="X13" i="5"/>
  <c r="X15" i="5" s="1"/>
  <c r="Y13" i="5"/>
  <c r="Y15" i="5" s="1"/>
  <c r="Z13" i="5"/>
  <c r="Z15" i="5" s="1"/>
  <c r="AA13" i="5"/>
  <c r="AA15" i="5" s="1"/>
  <c r="AB13" i="5"/>
  <c r="AB15" i="5" s="1"/>
  <c r="AC13" i="5"/>
  <c r="AC15" i="5" s="1"/>
  <c r="AD13" i="5"/>
  <c r="AD15" i="5" s="1"/>
  <c r="AE13" i="5"/>
  <c r="AE15" i="5" s="1"/>
  <c r="AF13" i="5"/>
  <c r="AF15" i="5" s="1"/>
  <c r="AG13" i="5"/>
  <c r="AG15" i="5" s="1"/>
  <c r="AH13" i="5"/>
  <c r="AH15" i="5" s="1"/>
  <c r="AI13" i="5"/>
  <c r="AI15" i="5" s="1"/>
  <c r="AJ13" i="5"/>
  <c r="AJ15" i="5" s="1"/>
  <c r="AK13" i="5"/>
  <c r="AK15" i="5" s="1"/>
  <c r="AL13" i="5"/>
  <c r="AL15" i="5" s="1"/>
  <c r="AM13" i="5"/>
  <c r="AM15" i="5" s="1"/>
  <c r="C13" i="5"/>
  <c r="C15" i="5" s="1"/>
  <c r="B13" i="5"/>
  <c r="B15" i="5" s="1"/>
  <c r="D18" i="4" l="1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F2" i="4"/>
  <c r="F1" i="4"/>
  <c r="E2" i="4"/>
  <c r="E1" i="4"/>
  <c r="D2" i="4"/>
  <c r="D1" i="4"/>
  <c r="C3" i="4"/>
  <c r="C4" i="4"/>
  <c r="C5" i="4"/>
  <c r="C6" i="4"/>
  <c r="C7" i="4"/>
  <c r="C8" i="4"/>
  <c r="C9" i="4"/>
  <c r="C10" i="4"/>
  <c r="C11" i="4"/>
  <c r="C12" i="4"/>
  <c r="C14" i="4"/>
  <c r="C16" i="4"/>
  <c r="C17" i="4"/>
  <c r="C18" i="4"/>
  <c r="C19" i="4"/>
  <c r="C20" i="4"/>
  <c r="C22" i="4"/>
  <c r="C23" i="4"/>
  <c r="C2" i="4"/>
  <c r="C1" i="4"/>
  <c r="B2" i="4"/>
  <c r="B3" i="4"/>
  <c r="B4" i="4"/>
  <c r="B5" i="4"/>
  <c r="B6" i="4"/>
  <c r="B7" i="4"/>
  <c r="B8" i="4"/>
  <c r="B9" i="4"/>
  <c r="B10" i="4"/>
  <c r="B11" i="4"/>
  <c r="B12" i="4"/>
  <c r="B14" i="4"/>
  <c r="B16" i="4"/>
  <c r="B17" i="4"/>
  <c r="B18" i="4"/>
  <c r="B19" i="4"/>
  <c r="B20" i="4"/>
  <c r="B22" i="4"/>
  <c r="B23" i="4"/>
  <c r="B1" i="4"/>
  <c r="E10" i="3" l="1"/>
  <c r="E8" i="3"/>
  <c r="E5" i="3"/>
  <c r="E4" i="3"/>
  <c r="E3" i="3"/>
  <c r="E2" i="3"/>
  <c r="D21" i="1" l="1"/>
  <c r="D24" i="1" s="1"/>
  <c r="E21" i="1"/>
  <c r="E24" i="1" s="1"/>
  <c r="F21" i="1"/>
  <c r="G21" i="1"/>
  <c r="G24" i="1" s="1"/>
  <c r="H21" i="1"/>
  <c r="H24" i="1" s="1"/>
  <c r="I21" i="1"/>
  <c r="I24" i="1" s="1"/>
  <c r="J21" i="1"/>
  <c r="K21" i="1"/>
  <c r="K24" i="1" s="1"/>
  <c r="L21" i="1"/>
  <c r="L24" i="1" s="1"/>
  <c r="M21" i="1"/>
  <c r="M24" i="1" s="1"/>
  <c r="N21" i="1"/>
  <c r="O21" i="1"/>
  <c r="O24" i="1" s="1"/>
  <c r="P21" i="1"/>
  <c r="P24" i="1" s="1"/>
  <c r="Q21" i="1"/>
  <c r="Q24" i="1" s="1"/>
  <c r="R21" i="1"/>
  <c r="S21" i="1"/>
  <c r="S24" i="1" s="1"/>
  <c r="T21" i="1"/>
  <c r="T24" i="1" s="1"/>
  <c r="U21" i="1"/>
  <c r="U24" i="1" s="1"/>
  <c r="V21" i="1"/>
  <c r="W21" i="1"/>
  <c r="W24" i="1" s="1"/>
  <c r="X21" i="1"/>
  <c r="X24" i="1" s="1"/>
  <c r="Y21" i="1"/>
  <c r="Y24" i="1" s="1"/>
  <c r="Z21" i="1"/>
  <c r="AA21" i="1"/>
  <c r="AA24" i="1" s="1"/>
  <c r="AB21" i="1"/>
  <c r="AB24" i="1" s="1"/>
  <c r="AC21" i="1"/>
  <c r="AC24" i="1" s="1"/>
  <c r="AD21" i="1"/>
  <c r="AE21" i="1"/>
  <c r="AE24" i="1" s="1"/>
  <c r="AF21" i="1"/>
  <c r="AF24" i="1" s="1"/>
  <c r="AG21" i="1"/>
  <c r="AG24" i="1" s="1"/>
  <c r="AH21" i="1"/>
  <c r="AI21" i="1"/>
  <c r="AI24" i="1" s="1"/>
  <c r="AJ21" i="1"/>
  <c r="AJ24" i="1" s="1"/>
  <c r="AK21" i="1"/>
  <c r="AK24" i="1" s="1"/>
  <c r="AL21" i="1"/>
  <c r="AM21" i="1"/>
  <c r="AM24" i="1" s="1"/>
  <c r="AN21" i="1"/>
  <c r="AN24" i="1" s="1"/>
  <c r="AO21" i="1"/>
  <c r="AO24" i="1" s="1"/>
  <c r="AP21" i="1"/>
  <c r="AQ21" i="1"/>
  <c r="AQ24" i="1" s="1"/>
  <c r="AR21" i="1"/>
  <c r="AR24" i="1" s="1"/>
  <c r="AS21" i="1"/>
  <c r="AS24" i="1" s="1"/>
  <c r="AT21" i="1"/>
  <c r="AU21" i="1"/>
  <c r="AU24" i="1" s="1"/>
  <c r="AV21" i="1"/>
  <c r="AV24" i="1" s="1"/>
  <c r="AW21" i="1"/>
  <c r="AW24" i="1" s="1"/>
  <c r="AX21" i="1"/>
  <c r="AY21" i="1"/>
  <c r="AY24" i="1" s="1"/>
  <c r="AZ21" i="1"/>
  <c r="AZ24" i="1" s="1"/>
  <c r="BA21" i="1"/>
  <c r="BA24" i="1" s="1"/>
  <c r="BB21" i="1"/>
  <c r="BC21" i="1"/>
  <c r="BC24" i="1" s="1"/>
  <c r="BD21" i="1"/>
  <c r="BD24" i="1" s="1"/>
  <c r="BE21" i="1"/>
  <c r="BE24" i="1" s="1"/>
  <c r="BF21" i="1"/>
  <c r="BG21" i="1"/>
  <c r="BG24" i="1" s="1"/>
  <c r="BH21" i="1"/>
  <c r="BH24" i="1" s="1"/>
  <c r="BI21" i="1"/>
  <c r="BI24" i="1" s="1"/>
  <c r="BJ21" i="1"/>
  <c r="BK21" i="1"/>
  <c r="BK24" i="1" s="1"/>
  <c r="BL21" i="1"/>
  <c r="BL24" i="1" s="1"/>
  <c r="BM21" i="1"/>
  <c r="BM24" i="1" s="1"/>
  <c r="BN21" i="1"/>
  <c r="BO21" i="1"/>
  <c r="BO24" i="1" s="1"/>
  <c r="BP21" i="1"/>
  <c r="BP24" i="1" s="1"/>
  <c r="BQ21" i="1"/>
  <c r="BQ24" i="1" s="1"/>
  <c r="BR21" i="1"/>
  <c r="BS21" i="1"/>
  <c r="BS24" i="1" s="1"/>
  <c r="BT21" i="1"/>
  <c r="BT24" i="1" s="1"/>
  <c r="BU21" i="1"/>
  <c r="BU24" i="1" s="1"/>
  <c r="BV21" i="1"/>
  <c r="BW21" i="1"/>
  <c r="BW24" i="1" s="1"/>
  <c r="BX21" i="1"/>
  <c r="BX24" i="1" s="1"/>
  <c r="BY21" i="1"/>
  <c r="BY24" i="1" s="1"/>
  <c r="BZ21" i="1"/>
  <c r="CA21" i="1"/>
  <c r="CA24" i="1" s="1"/>
  <c r="CB21" i="1"/>
  <c r="CB24" i="1" s="1"/>
  <c r="CC21" i="1"/>
  <c r="CC24" i="1" s="1"/>
  <c r="CD21" i="1"/>
  <c r="C21" i="1"/>
  <c r="C24" i="1" s="1"/>
  <c r="B21" i="1"/>
  <c r="C13" i="1"/>
  <c r="C15" i="1" s="1"/>
  <c r="D13" i="1"/>
  <c r="D15" i="1" s="1"/>
  <c r="E13" i="1"/>
  <c r="E15" i="1" s="1"/>
  <c r="F13" i="1"/>
  <c r="G13" i="1"/>
  <c r="G15" i="1" s="1"/>
  <c r="H13" i="1"/>
  <c r="H15" i="1" s="1"/>
  <c r="I13" i="1"/>
  <c r="I15" i="1" s="1"/>
  <c r="J13" i="1"/>
  <c r="K13" i="1"/>
  <c r="K15" i="1" s="1"/>
  <c r="L13" i="1"/>
  <c r="L15" i="1" s="1"/>
  <c r="M13" i="1"/>
  <c r="M15" i="1" s="1"/>
  <c r="N13" i="1"/>
  <c r="O13" i="1"/>
  <c r="O15" i="1" s="1"/>
  <c r="P13" i="1"/>
  <c r="P15" i="1" s="1"/>
  <c r="Q13" i="1"/>
  <c r="Q15" i="1" s="1"/>
  <c r="R13" i="1"/>
  <c r="S13" i="1"/>
  <c r="S15" i="1" s="1"/>
  <c r="T13" i="1"/>
  <c r="T15" i="1" s="1"/>
  <c r="U13" i="1"/>
  <c r="U15" i="1" s="1"/>
  <c r="V13" i="1"/>
  <c r="W13" i="1"/>
  <c r="W15" i="1" s="1"/>
  <c r="X13" i="1"/>
  <c r="X15" i="1" s="1"/>
  <c r="Y13" i="1"/>
  <c r="Y15" i="1" s="1"/>
  <c r="Z13" i="1"/>
  <c r="AA13" i="1"/>
  <c r="AA15" i="1" s="1"/>
  <c r="AB13" i="1"/>
  <c r="AB15" i="1" s="1"/>
  <c r="AC13" i="1"/>
  <c r="AC15" i="1" s="1"/>
  <c r="AD13" i="1"/>
  <c r="AE13" i="1"/>
  <c r="AE15" i="1" s="1"/>
  <c r="AF13" i="1"/>
  <c r="AF15" i="1" s="1"/>
  <c r="AG13" i="1"/>
  <c r="AG15" i="1" s="1"/>
  <c r="AH13" i="1"/>
  <c r="AI13" i="1"/>
  <c r="AI15" i="1" s="1"/>
  <c r="AJ13" i="1"/>
  <c r="AJ15" i="1" s="1"/>
  <c r="AK13" i="1"/>
  <c r="AK15" i="1" s="1"/>
  <c r="AL13" i="1"/>
  <c r="AM13" i="1"/>
  <c r="AM15" i="1" s="1"/>
  <c r="AN13" i="1"/>
  <c r="AN15" i="1" s="1"/>
  <c r="AO13" i="1"/>
  <c r="AO15" i="1" s="1"/>
  <c r="AP13" i="1"/>
  <c r="AQ13" i="1"/>
  <c r="AQ15" i="1" s="1"/>
  <c r="AR13" i="1"/>
  <c r="AR15" i="1" s="1"/>
  <c r="AS13" i="1"/>
  <c r="AS15" i="1" s="1"/>
  <c r="AT13" i="1"/>
  <c r="AU13" i="1"/>
  <c r="AU15" i="1" s="1"/>
  <c r="AV13" i="1"/>
  <c r="AV15" i="1" s="1"/>
  <c r="AW13" i="1"/>
  <c r="AW15" i="1" s="1"/>
  <c r="AX13" i="1"/>
  <c r="AY13" i="1"/>
  <c r="AY15" i="1" s="1"/>
  <c r="AZ13" i="1"/>
  <c r="AZ15" i="1" s="1"/>
  <c r="BA13" i="1"/>
  <c r="BA15" i="1" s="1"/>
  <c r="BB13" i="1"/>
  <c r="BC13" i="1"/>
  <c r="BC15" i="1" s="1"/>
  <c r="BD13" i="1"/>
  <c r="BD15" i="1" s="1"/>
  <c r="BE13" i="1"/>
  <c r="BE15" i="1" s="1"/>
  <c r="BF13" i="1"/>
  <c r="BG13" i="1"/>
  <c r="BG15" i="1" s="1"/>
  <c r="BH13" i="1"/>
  <c r="BH15" i="1" s="1"/>
  <c r="BI13" i="1"/>
  <c r="BI15" i="1" s="1"/>
  <c r="BJ13" i="1"/>
  <c r="BK13" i="1"/>
  <c r="BK15" i="1" s="1"/>
  <c r="BL13" i="1"/>
  <c r="BL15" i="1" s="1"/>
  <c r="BM13" i="1"/>
  <c r="BM15" i="1" s="1"/>
  <c r="BN13" i="1"/>
  <c r="BO13" i="1"/>
  <c r="BO15" i="1" s="1"/>
  <c r="BP13" i="1"/>
  <c r="BP15" i="1" s="1"/>
  <c r="BQ13" i="1"/>
  <c r="BQ15" i="1" s="1"/>
  <c r="BR13" i="1"/>
  <c r="BS13" i="1"/>
  <c r="BS15" i="1" s="1"/>
  <c r="BT13" i="1"/>
  <c r="BT15" i="1" s="1"/>
  <c r="BU13" i="1"/>
  <c r="BU15" i="1" s="1"/>
  <c r="BV13" i="1"/>
  <c r="BW13" i="1"/>
  <c r="BW15" i="1" s="1"/>
  <c r="BX13" i="1"/>
  <c r="BX15" i="1" s="1"/>
  <c r="BY13" i="1"/>
  <c r="BY15" i="1" s="1"/>
  <c r="BZ13" i="1"/>
  <c r="CA13" i="1"/>
  <c r="CA15" i="1" s="1"/>
  <c r="CB13" i="1"/>
  <c r="CB15" i="1" s="1"/>
  <c r="CC13" i="1"/>
  <c r="CC15" i="1" s="1"/>
  <c r="CD13" i="1"/>
  <c r="B13" i="1"/>
  <c r="B15" i="1" l="1"/>
  <c r="B15" i="4" s="1"/>
  <c r="B13" i="4"/>
  <c r="W24" i="4"/>
  <c r="W21" i="4"/>
  <c r="E9" i="3"/>
  <c r="E11" i="3" s="1"/>
  <c r="W15" i="4"/>
  <c r="W13" i="4"/>
  <c r="E6" i="3"/>
  <c r="E7" i="3" s="1"/>
  <c r="CD15" i="1"/>
  <c r="V15" i="4" s="1"/>
  <c r="V13" i="4"/>
  <c r="BZ15" i="1"/>
  <c r="U15" i="4" s="1"/>
  <c r="U13" i="4"/>
  <c r="BV15" i="1"/>
  <c r="T15" i="4" s="1"/>
  <c r="T13" i="4"/>
  <c r="BR15" i="1"/>
  <c r="S15" i="4" s="1"/>
  <c r="S13" i="4"/>
  <c r="BN15" i="1"/>
  <c r="R15" i="4" s="1"/>
  <c r="R13" i="4"/>
  <c r="BJ15" i="1"/>
  <c r="Q15" i="4" s="1"/>
  <c r="Q13" i="4"/>
  <c r="BF15" i="1"/>
  <c r="P15" i="4" s="1"/>
  <c r="P13" i="4"/>
  <c r="BB15" i="1"/>
  <c r="O15" i="4" s="1"/>
  <c r="O13" i="4"/>
  <c r="AX15" i="1"/>
  <c r="N15" i="4" s="1"/>
  <c r="N13" i="4"/>
  <c r="AT15" i="1"/>
  <c r="M15" i="4" s="1"/>
  <c r="M13" i="4"/>
  <c r="AP15" i="1"/>
  <c r="L15" i="4" s="1"/>
  <c r="L13" i="4"/>
  <c r="AL15" i="1"/>
  <c r="K15" i="4" s="1"/>
  <c r="K13" i="4"/>
  <c r="AH15" i="1"/>
  <c r="J15" i="4" s="1"/>
  <c r="J13" i="4"/>
  <c r="AD15" i="1"/>
  <c r="I15" i="4" s="1"/>
  <c r="I13" i="4"/>
  <c r="Z15" i="1"/>
  <c r="H15" i="4" s="1"/>
  <c r="H13" i="4"/>
  <c r="V15" i="1"/>
  <c r="G15" i="4" s="1"/>
  <c r="G13" i="4"/>
  <c r="R15" i="1"/>
  <c r="F15" i="4" s="1"/>
  <c r="F13" i="4"/>
  <c r="N15" i="1"/>
  <c r="E15" i="4" s="1"/>
  <c r="E13" i="4"/>
  <c r="J15" i="1"/>
  <c r="D15" i="4" s="1"/>
  <c r="D13" i="4"/>
  <c r="F15" i="1"/>
  <c r="C15" i="4" s="1"/>
  <c r="C13" i="4"/>
  <c r="CD24" i="1"/>
  <c r="V24" i="4" s="1"/>
  <c r="V21" i="4"/>
  <c r="BZ24" i="1"/>
  <c r="U24" i="4" s="1"/>
  <c r="U21" i="4"/>
  <c r="BV24" i="1"/>
  <c r="T24" i="4" s="1"/>
  <c r="T21" i="4"/>
  <c r="BR24" i="1"/>
  <c r="S24" i="4" s="1"/>
  <c r="S21" i="4"/>
  <c r="BN24" i="1"/>
  <c r="R24" i="4" s="1"/>
  <c r="R21" i="4"/>
  <c r="BJ24" i="1"/>
  <c r="Q24" i="4" s="1"/>
  <c r="Q21" i="4"/>
  <c r="BF24" i="1"/>
  <c r="P24" i="4" s="1"/>
  <c r="P21" i="4"/>
  <c r="BB24" i="1"/>
  <c r="O24" i="4" s="1"/>
  <c r="O21" i="4"/>
  <c r="AX24" i="1"/>
  <c r="N24" i="4" s="1"/>
  <c r="N21" i="4"/>
  <c r="AT24" i="1"/>
  <c r="M24" i="4" s="1"/>
  <c r="M21" i="4"/>
  <c r="AP24" i="1"/>
  <c r="L24" i="4" s="1"/>
  <c r="L21" i="4"/>
  <c r="AL24" i="1"/>
  <c r="K24" i="4" s="1"/>
  <c r="K21" i="4"/>
  <c r="AH24" i="1"/>
  <c r="J24" i="4" s="1"/>
  <c r="J21" i="4"/>
  <c r="AD24" i="1"/>
  <c r="I24" i="4" s="1"/>
  <c r="I21" i="4"/>
  <c r="Z24" i="1"/>
  <c r="H24" i="4" s="1"/>
  <c r="H21" i="4"/>
  <c r="V24" i="1"/>
  <c r="G24" i="4" s="1"/>
  <c r="G21" i="4"/>
  <c r="R24" i="1"/>
  <c r="F24" i="4" s="1"/>
  <c r="F21" i="4"/>
  <c r="N24" i="1"/>
  <c r="E24" i="4" s="1"/>
  <c r="E21" i="4"/>
  <c r="J24" i="1"/>
  <c r="D24" i="4" s="1"/>
  <c r="D21" i="4"/>
  <c r="F24" i="1"/>
  <c r="C24" i="4" s="1"/>
  <c r="C21" i="4"/>
  <c r="B24" i="1"/>
  <c r="B24" i="4" s="1"/>
  <c r="B21" i="4"/>
</calcChain>
</file>

<file path=xl/sharedStrings.xml><?xml version="1.0" encoding="utf-8"?>
<sst xmlns="http://schemas.openxmlformats.org/spreadsheetml/2006/main" count="101" uniqueCount="48">
  <si>
    <t>現金・預金</t>
  </si>
  <si>
    <t xml:space="preserve">       </t>
  </si>
  <si>
    <t>貸出</t>
  </si>
  <si>
    <t xml:space="preserve">    </t>
  </si>
  <si>
    <t>債務証券</t>
  </si>
  <si>
    <t xml:space="preserve">      </t>
  </si>
  <si>
    <t>株式等・投資信託受益証券</t>
  </si>
  <si>
    <t>保険・年金・定型保証</t>
  </si>
  <si>
    <t>金融派生商品・雇用者ストックオプション</t>
  </si>
  <si>
    <t xml:space="preserve">     </t>
  </si>
  <si>
    <t>預け金</t>
  </si>
  <si>
    <t>未収・未払金</t>
  </si>
  <si>
    <t>対外証券投資</t>
  </si>
  <si>
    <t>企業間・貿易信用</t>
  </si>
  <si>
    <t>その他</t>
  </si>
  <si>
    <t>合計</t>
  </si>
  <si>
    <t xml:space="preserve">        </t>
  </si>
  <si>
    <t>負債・借入金</t>
  </si>
  <si>
    <t>負債・金融派生商品・雇用者ストックオプション</t>
  </si>
  <si>
    <t>負債・企業間・貿易信用</t>
  </si>
  <si>
    <t>負債・未収・未払金</t>
  </si>
  <si>
    <t>負債・その他</t>
  </si>
  <si>
    <t>純資産</t>
  </si>
  <si>
    <t>（単位：億円）</t>
    <phoneticPr fontId="18"/>
  </si>
  <si>
    <t>資産</t>
    <rPh sb="0" eb="2">
      <t>シサン</t>
    </rPh>
    <phoneticPr fontId="18"/>
  </si>
  <si>
    <t>現金・預金</t>
    <rPh sb="0" eb="2">
      <t>ゲンキン</t>
    </rPh>
    <rPh sb="3" eb="5">
      <t>ヨキン</t>
    </rPh>
    <phoneticPr fontId="18"/>
  </si>
  <si>
    <t>合計</t>
    <rPh sb="0" eb="2">
      <t>ゴウケイ</t>
    </rPh>
    <phoneticPr fontId="18"/>
  </si>
  <si>
    <t>負債</t>
    <rPh sb="0" eb="2">
      <t>フサイ</t>
    </rPh>
    <phoneticPr fontId="18"/>
  </si>
  <si>
    <t>剰余金</t>
    <rPh sb="0" eb="3">
      <t>ジョウヨキン</t>
    </rPh>
    <phoneticPr fontId="18"/>
  </si>
  <si>
    <t>借入金</t>
    <rPh sb="0" eb="2">
      <t>カリイレ</t>
    </rPh>
    <rPh sb="2" eb="3">
      <t>キン</t>
    </rPh>
    <phoneticPr fontId="18"/>
  </si>
  <si>
    <t>その他の負債</t>
    <rPh sb="2" eb="3">
      <t>タ</t>
    </rPh>
    <rPh sb="4" eb="6">
      <t>フサイ</t>
    </rPh>
    <phoneticPr fontId="18"/>
  </si>
  <si>
    <t>その他の金融資産</t>
    <rPh sb="2" eb="3">
      <t>タ</t>
    </rPh>
    <rPh sb="4" eb="6">
      <t>キンユウ</t>
    </rPh>
    <rPh sb="6" eb="8">
      <t>シサン</t>
    </rPh>
    <phoneticPr fontId="18"/>
  </si>
  <si>
    <t>債務証券</t>
    <rPh sb="0" eb="2">
      <t>サイム</t>
    </rPh>
    <rPh sb="2" eb="4">
      <t>ショウケン</t>
    </rPh>
    <phoneticPr fontId="18"/>
  </si>
  <si>
    <t>株式・投資信託等</t>
    <rPh sb="0" eb="2">
      <t>カブシキ</t>
    </rPh>
    <rPh sb="3" eb="5">
      <t>トウシ</t>
    </rPh>
    <rPh sb="5" eb="7">
      <t>シンタク</t>
    </rPh>
    <rPh sb="7" eb="8">
      <t>ナド</t>
    </rPh>
    <phoneticPr fontId="18"/>
  </si>
  <si>
    <t>保険・年金等</t>
    <rPh sb="0" eb="2">
      <t>ホケン</t>
    </rPh>
    <rPh sb="3" eb="5">
      <t>ネンキン</t>
    </rPh>
    <rPh sb="5" eb="6">
      <t>ナド</t>
    </rPh>
    <phoneticPr fontId="18"/>
  </si>
  <si>
    <t>純資産</t>
    <rPh sb="0" eb="3">
      <t>ジュンシサン</t>
    </rPh>
    <phoneticPr fontId="18"/>
  </si>
  <si>
    <t>株式等</t>
  </si>
  <si>
    <t>保険・年金など</t>
  </si>
  <si>
    <t>金融派生商品など</t>
  </si>
  <si>
    <t>未収金</t>
  </si>
  <si>
    <t>その他の資産</t>
  </si>
  <si>
    <t>資産合計</t>
  </si>
  <si>
    <t>その他の負債</t>
  </si>
  <si>
    <t>純金融資産</t>
  </si>
  <si>
    <t>負債・純資産合計</t>
    <rPh sb="3" eb="6">
      <t>ジュンシサン</t>
    </rPh>
    <phoneticPr fontId="18"/>
  </si>
  <si>
    <t>XXXX年３月末</t>
    <rPh sb="4" eb="5">
      <t>ネン</t>
    </rPh>
    <rPh sb="6" eb="7">
      <t>ガツ</t>
    </rPh>
    <rPh sb="7" eb="8">
      <t>マツ</t>
    </rPh>
    <phoneticPr fontId="18"/>
  </si>
  <si>
    <t>家計純資産比率</t>
    <rPh sb="0" eb="2">
      <t>カケイ</t>
    </rPh>
    <rPh sb="2" eb="5">
      <t>ジュンシサン</t>
    </rPh>
    <rPh sb="5" eb="7">
      <t>ヒリツ</t>
    </rPh>
    <phoneticPr fontId="18"/>
  </si>
  <si>
    <t>債務証券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</si>
</sst>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#,##0_);[Red]\(#,##0\)"/>
    <numFmt numFmtId="178" formatCode="\'yy&quot;年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55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19" fillId="0" borderId="0" xfId="0" applyFont="1">
      <alignment vertical="center"/>
    </xf>
    <xf numFmtId="3" fontId="19" fillId="0" borderId="0" xfId="0" applyNumberFormat="1" applyFont="1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0" fontId="21" fillId="0" borderId="0" xfId="0" applyFont="1">
      <alignment vertical="center"/>
    </xf>
    <xf numFmtId="3" fontId="21" fillId="0" borderId="0" xfId="0" applyNumberFormat="1" applyFont="1">
      <alignment vertical="center"/>
    </xf>
    <xf numFmtId="0" fontId="22" fillId="0" borderId="0" xfId="0" applyFont="1">
      <alignment vertical="center"/>
    </xf>
    <xf numFmtId="3" fontId="22" fillId="0" borderId="0" xfId="0" applyNumberFormat="1" applyFont="1">
      <alignment vertical="center"/>
    </xf>
    <xf numFmtId="0" fontId="0" fillId="0" borderId="0" xfId="0" applyBorder="1">
      <alignment vertical="center"/>
    </xf>
    <xf numFmtId="38" fontId="23" fillId="0" borderId="0" xfId="42" applyFont="1" applyBorder="1" applyAlignment="1">
      <alignment horizontal="center" vertical="center"/>
    </xf>
    <xf numFmtId="38" fontId="25" fillId="0" borderId="0" xfId="42" applyFont="1" applyBorder="1" applyAlignment="1">
      <alignment vertical="center"/>
    </xf>
    <xf numFmtId="38" fontId="25" fillId="0" borderId="0" xfId="42" applyFont="1" applyBorder="1" applyAlignment="1">
      <alignment horizontal="center" vertical="center"/>
    </xf>
    <xf numFmtId="176" fontId="24" fillId="0" borderId="0" xfId="42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6" fillId="0" borderId="0" xfId="0" applyFont="1" applyAlignment="1">
      <alignment horizontal="right" vertical="center"/>
    </xf>
    <xf numFmtId="38" fontId="22" fillId="0" borderId="0" xfId="42" applyFont="1">
      <alignment vertical="center"/>
    </xf>
    <xf numFmtId="38" fontId="21" fillId="0" borderId="0" xfId="42" applyFont="1">
      <alignment vertical="center"/>
    </xf>
    <xf numFmtId="38" fontId="21" fillId="0" borderId="0" xfId="0" applyNumberFormat="1" applyFont="1">
      <alignment vertical="center"/>
    </xf>
    <xf numFmtId="38" fontId="20" fillId="0" borderId="0" xfId="42" applyFont="1">
      <alignment vertical="center"/>
    </xf>
    <xf numFmtId="38" fontId="19" fillId="0" borderId="0" xfId="42" applyFont="1">
      <alignment vertical="center"/>
    </xf>
    <xf numFmtId="38" fontId="19" fillId="0" borderId="0" xfId="0" applyNumberFormat="1" applyFont="1">
      <alignment vertical="center"/>
    </xf>
    <xf numFmtId="10" fontId="0" fillId="0" borderId="0" xfId="43" applyNumberFormat="1" applyFo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Alignment="1">
      <alignment vertical="center" textRotation="255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'1997-家計資産負債'!$A$2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'1997-家計資産負債'!$B$2:$CE$2</c:f>
              <c:numCache>
                <c:formatCode>#,##0</c:formatCode>
                <c:ptCount val="82"/>
                <c:pt idx="0">
                  <c:v>6956391</c:v>
                </c:pt>
                <c:pt idx="1">
                  <c:v>6940141</c:v>
                </c:pt>
                <c:pt idx="2">
                  <c:v>7063757</c:v>
                </c:pt>
                <c:pt idx="3">
                  <c:v>7071120</c:v>
                </c:pt>
                <c:pt idx="4">
                  <c:v>7273279</c:v>
                </c:pt>
                <c:pt idx="5">
                  <c:v>7237920</c:v>
                </c:pt>
                <c:pt idx="6">
                  <c:v>7333220</c:v>
                </c:pt>
                <c:pt idx="7">
                  <c:v>7332847</c:v>
                </c:pt>
                <c:pt idx="8">
                  <c:v>7509923</c:v>
                </c:pt>
                <c:pt idx="9">
                  <c:v>7447381</c:v>
                </c:pt>
                <c:pt idx="10">
                  <c:v>7510841</c:v>
                </c:pt>
                <c:pt idx="11">
                  <c:v>7467226</c:v>
                </c:pt>
                <c:pt idx="12">
                  <c:v>7589638</c:v>
                </c:pt>
                <c:pt idx="13">
                  <c:v>7514288</c:v>
                </c:pt>
                <c:pt idx="14">
                  <c:v>7618032</c:v>
                </c:pt>
                <c:pt idx="15">
                  <c:v>7551232</c:v>
                </c:pt>
                <c:pt idx="16">
                  <c:v>7705674</c:v>
                </c:pt>
                <c:pt idx="17">
                  <c:v>7654295</c:v>
                </c:pt>
                <c:pt idx="18">
                  <c:v>7745596</c:v>
                </c:pt>
                <c:pt idx="19">
                  <c:v>7672300</c:v>
                </c:pt>
                <c:pt idx="20">
                  <c:v>7823591</c:v>
                </c:pt>
                <c:pt idx="21">
                  <c:v>7656957</c:v>
                </c:pt>
                <c:pt idx="22">
                  <c:v>7742830</c:v>
                </c:pt>
                <c:pt idx="23">
                  <c:v>7682518</c:v>
                </c:pt>
                <c:pt idx="24">
                  <c:v>7804270</c:v>
                </c:pt>
                <c:pt idx="25">
                  <c:v>7723379</c:v>
                </c:pt>
                <c:pt idx="26">
                  <c:v>7793502</c:v>
                </c:pt>
                <c:pt idx="27">
                  <c:v>7718700</c:v>
                </c:pt>
                <c:pt idx="28">
                  <c:v>7833854</c:v>
                </c:pt>
                <c:pt idx="29">
                  <c:v>7882112</c:v>
                </c:pt>
                <c:pt idx="30">
                  <c:v>7930006</c:v>
                </c:pt>
                <c:pt idx="31">
                  <c:v>7865316</c:v>
                </c:pt>
                <c:pt idx="32">
                  <c:v>7981301</c:v>
                </c:pt>
                <c:pt idx="33">
                  <c:v>7841086</c:v>
                </c:pt>
                <c:pt idx="34">
                  <c:v>7883257</c:v>
                </c:pt>
                <c:pt idx="35">
                  <c:v>7813863</c:v>
                </c:pt>
                <c:pt idx="36">
                  <c:v>7944213</c:v>
                </c:pt>
                <c:pt idx="37">
                  <c:v>7848731</c:v>
                </c:pt>
                <c:pt idx="38">
                  <c:v>7936478</c:v>
                </c:pt>
                <c:pt idx="39">
                  <c:v>7864197</c:v>
                </c:pt>
                <c:pt idx="40">
                  <c:v>8023708</c:v>
                </c:pt>
                <c:pt idx="41">
                  <c:v>7931135</c:v>
                </c:pt>
                <c:pt idx="42">
                  <c:v>8017439</c:v>
                </c:pt>
                <c:pt idx="43">
                  <c:v>7959311</c:v>
                </c:pt>
                <c:pt idx="44">
                  <c:v>8101663</c:v>
                </c:pt>
                <c:pt idx="45">
                  <c:v>8050352</c:v>
                </c:pt>
                <c:pt idx="46">
                  <c:v>8150387</c:v>
                </c:pt>
                <c:pt idx="47">
                  <c:v>8085016</c:v>
                </c:pt>
                <c:pt idx="48">
                  <c:v>8228472</c:v>
                </c:pt>
                <c:pt idx="49">
                  <c:v>8178864</c:v>
                </c:pt>
                <c:pt idx="50">
                  <c:v>8269238</c:v>
                </c:pt>
                <c:pt idx="51">
                  <c:v>8204230</c:v>
                </c:pt>
                <c:pt idx="52">
                  <c:v>8356649</c:v>
                </c:pt>
                <c:pt idx="53">
                  <c:v>8313311</c:v>
                </c:pt>
                <c:pt idx="54">
                  <c:v>8441668</c:v>
                </c:pt>
                <c:pt idx="55">
                  <c:v>8389818</c:v>
                </c:pt>
                <c:pt idx="56">
                  <c:v>8548560</c:v>
                </c:pt>
                <c:pt idx="57">
                  <c:v>8506655</c:v>
                </c:pt>
                <c:pt idx="58">
                  <c:v>8603866</c:v>
                </c:pt>
                <c:pt idx="59">
                  <c:v>8560641</c:v>
                </c:pt>
                <c:pt idx="60">
                  <c:v>8727826</c:v>
                </c:pt>
                <c:pt idx="61">
                  <c:v>8660353</c:v>
                </c:pt>
                <c:pt idx="62">
                  <c:v>8787632</c:v>
                </c:pt>
                <c:pt idx="63">
                  <c:v>8743621</c:v>
                </c:pt>
                <c:pt idx="64">
                  <c:v>8934880</c:v>
                </c:pt>
                <c:pt idx="65">
                  <c:v>8842033</c:v>
                </c:pt>
                <c:pt idx="66">
                  <c:v>8939263</c:v>
                </c:pt>
                <c:pt idx="67">
                  <c:v>8905011</c:v>
                </c:pt>
                <c:pt idx="68">
                  <c:v>9102119</c:v>
                </c:pt>
                <c:pt idx="69">
                  <c:v>9028509</c:v>
                </c:pt>
                <c:pt idx="70">
                  <c:v>9145800</c:v>
                </c:pt>
                <c:pt idx="71">
                  <c:v>9089413</c:v>
                </c:pt>
                <c:pt idx="72">
                  <c:v>9264853</c:v>
                </c:pt>
                <c:pt idx="73">
                  <c:v>9178829</c:v>
                </c:pt>
                <c:pt idx="74">
                  <c:v>9268676</c:v>
                </c:pt>
                <c:pt idx="75">
                  <c:v>9232837</c:v>
                </c:pt>
                <c:pt idx="76">
                  <c:v>9439283</c:v>
                </c:pt>
                <c:pt idx="77">
                  <c:v>9391134</c:v>
                </c:pt>
                <c:pt idx="78">
                  <c:v>9513969</c:v>
                </c:pt>
                <c:pt idx="79">
                  <c:v>9496853</c:v>
                </c:pt>
                <c:pt idx="80">
                  <c:v>9687697</c:v>
                </c:pt>
                <c:pt idx="81">
                  <c:v>9591385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D-464F-845D-E791B983281F}"/>
            </c:ext>
          </c:extLst>
        </c:ser>
        <c:ser>
          <c:idx val="1"/>
          <c:order val="1"/>
          <c:tx>
            <c:strRef>
              <c:f>'1997-家計資産負債'!$A$3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'1997-家計資産負債'!$B$3:$CE$3</c:f>
              <c:numCache>
                <c:formatCode>#,##0</c:formatCode>
                <c:ptCount val="82"/>
                <c:pt idx="0">
                  <c:v>4992</c:v>
                </c:pt>
                <c:pt idx="1">
                  <c:v>5055</c:v>
                </c:pt>
                <c:pt idx="2">
                  <c:v>4839</c:v>
                </c:pt>
                <c:pt idx="3">
                  <c:v>4908</c:v>
                </c:pt>
                <c:pt idx="4">
                  <c:v>4556</c:v>
                </c:pt>
                <c:pt idx="5">
                  <c:v>4527</c:v>
                </c:pt>
                <c:pt idx="6">
                  <c:v>4436</c:v>
                </c:pt>
                <c:pt idx="7">
                  <c:v>4089</c:v>
                </c:pt>
                <c:pt idx="8">
                  <c:v>3844</c:v>
                </c:pt>
                <c:pt idx="9">
                  <c:v>3804</c:v>
                </c:pt>
                <c:pt idx="10">
                  <c:v>3806</c:v>
                </c:pt>
                <c:pt idx="11">
                  <c:v>3601</c:v>
                </c:pt>
                <c:pt idx="12">
                  <c:v>3319</c:v>
                </c:pt>
                <c:pt idx="13">
                  <c:v>3262</c:v>
                </c:pt>
                <c:pt idx="14">
                  <c:v>2919</c:v>
                </c:pt>
                <c:pt idx="15">
                  <c:v>2792</c:v>
                </c:pt>
                <c:pt idx="16">
                  <c:v>2214</c:v>
                </c:pt>
                <c:pt idx="17">
                  <c:v>2194</c:v>
                </c:pt>
                <c:pt idx="18">
                  <c:v>1828</c:v>
                </c:pt>
                <c:pt idx="19">
                  <c:v>1746</c:v>
                </c:pt>
                <c:pt idx="20">
                  <c:v>1297</c:v>
                </c:pt>
                <c:pt idx="21">
                  <c:v>1494</c:v>
                </c:pt>
                <c:pt idx="22">
                  <c:v>1070</c:v>
                </c:pt>
                <c:pt idx="23" formatCode="General">
                  <c:v>969</c:v>
                </c:pt>
                <c:pt idx="24" formatCode="General">
                  <c:v>915</c:v>
                </c:pt>
                <c:pt idx="25" formatCode="General">
                  <c:v>800</c:v>
                </c:pt>
                <c:pt idx="26" formatCode="General">
                  <c:v>758</c:v>
                </c:pt>
                <c:pt idx="27" formatCode="General">
                  <c:v>714</c:v>
                </c:pt>
                <c:pt idx="28" formatCode="General">
                  <c:v>692</c:v>
                </c:pt>
                <c:pt idx="29" formatCode="General">
                  <c:v>971</c:v>
                </c:pt>
                <c:pt idx="30" formatCode="General">
                  <c:v>943</c:v>
                </c:pt>
                <c:pt idx="31" formatCode="General">
                  <c:v>936</c:v>
                </c:pt>
                <c:pt idx="32" formatCode="General">
                  <c:v>993</c:v>
                </c:pt>
                <c:pt idx="33">
                  <c:v>1014</c:v>
                </c:pt>
                <c:pt idx="34">
                  <c:v>1030</c:v>
                </c:pt>
                <c:pt idx="35" formatCode="General">
                  <c:v>973</c:v>
                </c:pt>
                <c:pt idx="36">
                  <c:v>1181</c:v>
                </c:pt>
                <c:pt idx="37">
                  <c:v>1297</c:v>
                </c:pt>
                <c:pt idx="38">
                  <c:v>1251</c:v>
                </c:pt>
                <c:pt idx="39">
                  <c:v>1290</c:v>
                </c:pt>
                <c:pt idx="40">
                  <c:v>1286</c:v>
                </c:pt>
                <c:pt idx="41">
                  <c:v>1282</c:v>
                </c:pt>
                <c:pt idx="42">
                  <c:v>1228</c:v>
                </c:pt>
                <c:pt idx="43">
                  <c:v>1277</c:v>
                </c:pt>
                <c:pt idx="44" formatCode="General">
                  <c:v>946</c:v>
                </c:pt>
                <c:pt idx="45" formatCode="General">
                  <c:v>802</c:v>
                </c:pt>
                <c:pt idx="46" formatCode="General">
                  <c:v>758</c:v>
                </c:pt>
                <c:pt idx="47" formatCode="General">
                  <c:v>699</c:v>
                </c:pt>
                <c:pt idx="48" formatCode="General">
                  <c:v>800</c:v>
                </c:pt>
                <c:pt idx="49" formatCode="General">
                  <c:v>788</c:v>
                </c:pt>
                <c:pt idx="50" formatCode="General">
                  <c:v>764</c:v>
                </c:pt>
                <c:pt idx="51" formatCode="General">
                  <c:v>749</c:v>
                </c:pt>
                <c:pt idx="52" formatCode="General">
                  <c:v>702</c:v>
                </c:pt>
                <c:pt idx="53" formatCode="General">
                  <c:v>763</c:v>
                </c:pt>
                <c:pt idx="54" formatCode="General">
                  <c:v>741</c:v>
                </c:pt>
                <c:pt idx="55" formatCode="General">
                  <c:v>756</c:v>
                </c:pt>
                <c:pt idx="56" formatCode="General">
                  <c:v>846</c:v>
                </c:pt>
                <c:pt idx="57" formatCode="General">
                  <c:v>836</c:v>
                </c:pt>
                <c:pt idx="58" formatCode="General">
                  <c:v>855</c:v>
                </c:pt>
                <c:pt idx="59" formatCode="General">
                  <c:v>851</c:v>
                </c:pt>
                <c:pt idx="60" formatCode="General">
                  <c:v>772</c:v>
                </c:pt>
                <c:pt idx="61" formatCode="General">
                  <c:v>834</c:v>
                </c:pt>
                <c:pt idx="62" formatCode="General">
                  <c:v>889</c:v>
                </c:pt>
                <c:pt idx="63" formatCode="General">
                  <c:v>883</c:v>
                </c:pt>
                <c:pt idx="64">
                  <c:v>1048</c:v>
                </c:pt>
                <c:pt idx="65" formatCode="General">
                  <c:v>838</c:v>
                </c:pt>
                <c:pt idx="66">
                  <c:v>1084</c:v>
                </c:pt>
                <c:pt idx="67">
                  <c:v>1141</c:v>
                </c:pt>
                <c:pt idx="68">
                  <c:v>1829</c:v>
                </c:pt>
                <c:pt idx="69">
                  <c:v>1760</c:v>
                </c:pt>
                <c:pt idx="70">
                  <c:v>2077</c:v>
                </c:pt>
                <c:pt idx="71">
                  <c:v>2432</c:v>
                </c:pt>
                <c:pt idx="72">
                  <c:v>1822</c:v>
                </c:pt>
                <c:pt idx="73">
                  <c:v>1902</c:v>
                </c:pt>
                <c:pt idx="74">
                  <c:v>2557</c:v>
                </c:pt>
                <c:pt idx="75">
                  <c:v>3018</c:v>
                </c:pt>
                <c:pt idx="76">
                  <c:v>1708</c:v>
                </c:pt>
                <c:pt idx="77">
                  <c:v>2627</c:v>
                </c:pt>
                <c:pt idx="78">
                  <c:v>2886</c:v>
                </c:pt>
                <c:pt idx="79">
                  <c:v>3119</c:v>
                </c:pt>
                <c:pt idx="80">
                  <c:v>3313</c:v>
                </c:pt>
                <c:pt idx="81">
                  <c:v>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D-464F-845D-E791B983281F}"/>
            </c:ext>
          </c:extLst>
        </c:ser>
        <c:ser>
          <c:idx val="2"/>
          <c:order val="2"/>
          <c:tx>
            <c:strRef>
              <c:f>'1997-家計資産負債'!$A$4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'1997-家計資産負債'!$B$4:$CE$4</c:f>
              <c:numCache>
                <c:formatCode>#,##0</c:formatCode>
                <c:ptCount val="82"/>
                <c:pt idx="0">
                  <c:v>639931</c:v>
                </c:pt>
                <c:pt idx="1">
                  <c:v>623218</c:v>
                </c:pt>
                <c:pt idx="2">
                  <c:v>601688</c:v>
                </c:pt>
                <c:pt idx="3">
                  <c:v>584922</c:v>
                </c:pt>
                <c:pt idx="4">
                  <c:v>562073</c:v>
                </c:pt>
                <c:pt idx="5">
                  <c:v>552013</c:v>
                </c:pt>
                <c:pt idx="6">
                  <c:v>544217</c:v>
                </c:pt>
                <c:pt idx="7">
                  <c:v>529328</c:v>
                </c:pt>
                <c:pt idx="8">
                  <c:v>515672</c:v>
                </c:pt>
                <c:pt idx="9">
                  <c:v>505716</c:v>
                </c:pt>
                <c:pt idx="10">
                  <c:v>491071</c:v>
                </c:pt>
                <c:pt idx="11">
                  <c:v>483124</c:v>
                </c:pt>
                <c:pt idx="12">
                  <c:v>480612</c:v>
                </c:pt>
                <c:pt idx="13">
                  <c:v>480797</c:v>
                </c:pt>
                <c:pt idx="14">
                  <c:v>471652</c:v>
                </c:pt>
                <c:pt idx="15">
                  <c:v>454853</c:v>
                </c:pt>
                <c:pt idx="16">
                  <c:v>437690</c:v>
                </c:pt>
                <c:pt idx="17">
                  <c:v>418026</c:v>
                </c:pt>
                <c:pt idx="18">
                  <c:v>396461</c:v>
                </c:pt>
                <c:pt idx="19">
                  <c:v>382104</c:v>
                </c:pt>
                <c:pt idx="20">
                  <c:v>355617</c:v>
                </c:pt>
                <c:pt idx="21">
                  <c:v>341711</c:v>
                </c:pt>
                <c:pt idx="22">
                  <c:v>332442</c:v>
                </c:pt>
                <c:pt idx="23">
                  <c:v>321073</c:v>
                </c:pt>
                <c:pt idx="24">
                  <c:v>322359</c:v>
                </c:pt>
                <c:pt idx="25">
                  <c:v>322299</c:v>
                </c:pt>
                <c:pt idx="26">
                  <c:v>327950</c:v>
                </c:pt>
                <c:pt idx="27">
                  <c:v>343678</c:v>
                </c:pt>
                <c:pt idx="28">
                  <c:v>359240</c:v>
                </c:pt>
                <c:pt idx="29">
                  <c:v>371034</c:v>
                </c:pt>
                <c:pt idx="30">
                  <c:v>391367</c:v>
                </c:pt>
                <c:pt idx="31">
                  <c:v>399372</c:v>
                </c:pt>
                <c:pt idx="32">
                  <c:v>405265</c:v>
                </c:pt>
                <c:pt idx="33">
                  <c:v>403474</c:v>
                </c:pt>
                <c:pt idx="34">
                  <c:v>407147</c:v>
                </c:pt>
                <c:pt idx="35">
                  <c:v>423219</c:v>
                </c:pt>
                <c:pt idx="36">
                  <c:v>424201</c:v>
                </c:pt>
                <c:pt idx="37">
                  <c:v>429400</c:v>
                </c:pt>
                <c:pt idx="38">
                  <c:v>428223</c:v>
                </c:pt>
                <c:pt idx="39">
                  <c:v>439772</c:v>
                </c:pt>
                <c:pt idx="40">
                  <c:v>439828</c:v>
                </c:pt>
                <c:pt idx="41">
                  <c:v>436580</c:v>
                </c:pt>
                <c:pt idx="42">
                  <c:v>428778</c:v>
                </c:pt>
                <c:pt idx="43">
                  <c:v>428209</c:v>
                </c:pt>
                <c:pt idx="44">
                  <c:v>428425</c:v>
                </c:pt>
                <c:pt idx="45">
                  <c:v>422701</c:v>
                </c:pt>
                <c:pt idx="46">
                  <c:v>420679</c:v>
                </c:pt>
                <c:pt idx="47">
                  <c:v>419893</c:v>
                </c:pt>
                <c:pt idx="48">
                  <c:v>417626</c:v>
                </c:pt>
                <c:pt idx="49">
                  <c:v>410824</c:v>
                </c:pt>
                <c:pt idx="50">
                  <c:v>403114</c:v>
                </c:pt>
                <c:pt idx="51">
                  <c:v>399728</c:v>
                </c:pt>
                <c:pt idx="52">
                  <c:v>391637</c:v>
                </c:pt>
                <c:pt idx="53">
                  <c:v>373868</c:v>
                </c:pt>
                <c:pt idx="54">
                  <c:v>363385</c:v>
                </c:pt>
                <c:pt idx="55">
                  <c:v>351523</c:v>
                </c:pt>
                <c:pt idx="56">
                  <c:v>343563</c:v>
                </c:pt>
                <c:pt idx="57">
                  <c:v>339319</c:v>
                </c:pt>
                <c:pt idx="58">
                  <c:v>331865</c:v>
                </c:pt>
                <c:pt idx="59">
                  <c:v>319980</c:v>
                </c:pt>
                <c:pt idx="60">
                  <c:v>311739</c:v>
                </c:pt>
                <c:pt idx="61">
                  <c:v>307857</c:v>
                </c:pt>
                <c:pt idx="62">
                  <c:v>303972</c:v>
                </c:pt>
                <c:pt idx="63">
                  <c:v>292523</c:v>
                </c:pt>
                <c:pt idx="64">
                  <c:v>287201</c:v>
                </c:pt>
                <c:pt idx="65">
                  <c:v>282859</c:v>
                </c:pt>
                <c:pt idx="66">
                  <c:v>280155</c:v>
                </c:pt>
                <c:pt idx="67">
                  <c:v>274444</c:v>
                </c:pt>
                <c:pt idx="68">
                  <c:v>270333</c:v>
                </c:pt>
                <c:pt idx="69">
                  <c:v>261560</c:v>
                </c:pt>
                <c:pt idx="70">
                  <c:v>251386</c:v>
                </c:pt>
                <c:pt idx="71">
                  <c:v>245336</c:v>
                </c:pt>
                <c:pt idx="72">
                  <c:v>241104</c:v>
                </c:pt>
                <c:pt idx="73">
                  <c:v>246586</c:v>
                </c:pt>
                <c:pt idx="74">
                  <c:v>246419</c:v>
                </c:pt>
                <c:pt idx="75">
                  <c:v>244584</c:v>
                </c:pt>
                <c:pt idx="76">
                  <c:v>237327</c:v>
                </c:pt>
                <c:pt idx="77">
                  <c:v>246319</c:v>
                </c:pt>
                <c:pt idx="78">
                  <c:v>237742</c:v>
                </c:pt>
                <c:pt idx="79">
                  <c:v>235900</c:v>
                </c:pt>
                <c:pt idx="80">
                  <c:v>238016</c:v>
                </c:pt>
                <c:pt idx="81">
                  <c:v>232453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D-464F-845D-E791B983281F}"/>
            </c:ext>
          </c:extLst>
        </c:ser>
        <c:ser>
          <c:idx val="3"/>
          <c:order val="3"/>
          <c:tx>
            <c:strRef>
              <c:f>'1997-家計資産負債'!$A$5</c:f>
              <c:strCache>
                <c:ptCount val="1"/>
                <c:pt idx="0">
                  <c:v>株式等・投資信託受益証券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'1997-家計資産負債'!$B$5:$CE$5</c:f>
              <c:numCache>
                <c:formatCode>#,##0</c:formatCode>
                <c:ptCount val="82"/>
                <c:pt idx="0">
                  <c:v>1112725</c:v>
                </c:pt>
                <c:pt idx="1">
                  <c:v>1151169</c:v>
                </c:pt>
                <c:pt idx="2">
                  <c:v>1155788</c:v>
                </c:pt>
                <c:pt idx="3">
                  <c:v>1002900</c:v>
                </c:pt>
                <c:pt idx="4">
                  <c:v>1072556</c:v>
                </c:pt>
                <c:pt idx="5">
                  <c:v>1225536</c:v>
                </c:pt>
                <c:pt idx="6">
                  <c:v>1384742</c:v>
                </c:pt>
                <c:pt idx="7">
                  <c:v>1460577</c:v>
                </c:pt>
                <c:pt idx="8">
                  <c:v>1674908</c:v>
                </c:pt>
                <c:pt idx="9">
                  <c:v>1702600</c:v>
                </c:pt>
                <c:pt idx="10">
                  <c:v>1649003</c:v>
                </c:pt>
                <c:pt idx="11">
                  <c:v>1622049</c:v>
                </c:pt>
                <c:pt idx="12">
                  <c:v>1548655</c:v>
                </c:pt>
                <c:pt idx="13">
                  <c:v>1468536</c:v>
                </c:pt>
                <c:pt idx="14">
                  <c:v>1542063</c:v>
                </c:pt>
                <c:pt idx="15">
                  <c:v>1216042</c:v>
                </c:pt>
                <c:pt idx="16">
                  <c:v>1226738</c:v>
                </c:pt>
                <c:pt idx="17">
                  <c:v>1229510</c:v>
                </c:pt>
                <c:pt idx="18">
                  <c:v>1224975</c:v>
                </c:pt>
                <c:pt idx="19">
                  <c:v>1178688</c:v>
                </c:pt>
                <c:pt idx="20">
                  <c:v>1141449</c:v>
                </c:pt>
                <c:pt idx="21">
                  <c:v>1059518</c:v>
                </c:pt>
                <c:pt idx="22">
                  <c:v>1216715</c:v>
                </c:pt>
                <c:pt idx="23">
                  <c:v>1372099</c:v>
                </c:pt>
                <c:pt idx="24">
                  <c:v>1393108</c:v>
                </c:pt>
                <c:pt idx="25">
                  <c:v>1577987</c:v>
                </c:pt>
                <c:pt idx="26">
                  <c:v>1619287</c:v>
                </c:pt>
                <c:pt idx="27">
                  <c:v>1537828</c:v>
                </c:pt>
                <c:pt idx="28">
                  <c:v>1574099</c:v>
                </c:pt>
                <c:pt idx="29">
                  <c:v>1800737</c:v>
                </c:pt>
                <c:pt idx="30">
                  <c:v>1825343</c:v>
                </c:pt>
                <c:pt idx="31">
                  <c:v>2057337</c:v>
                </c:pt>
                <c:pt idx="32">
                  <c:v>2511966</c:v>
                </c:pt>
                <c:pt idx="33">
                  <c:v>2577810</c:v>
                </c:pt>
                <c:pt idx="34">
                  <c:v>2422409</c:v>
                </c:pt>
                <c:pt idx="35">
                  <c:v>2446525</c:v>
                </c:pt>
                <c:pt idx="36">
                  <c:v>2677530</c:v>
                </c:pt>
                <c:pt idx="37">
                  <c:v>2716242</c:v>
                </c:pt>
                <c:pt idx="38">
                  <c:v>2829231</c:v>
                </c:pt>
                <c:pt idx="39">
                  <c:v>2660482</c:v>
                </c:pt>
                <c:pt idx="40">
                  <c:v>2187099</c:v>
                </c:pt>
                <c:pt idx="41">
                  <c:v>1850896</c:v>
                </c:pt>
                <c:pt idx="42">
                  <c:v>1957679</c:v>
                </c:pt>
                <c:pt idx="43">
                  <c:v>1682550</c:v>
                </c:pt>
                <c:pt idx="44">
                  <c:v>1403647</c:v>
                </c:pt>
                <c:pt idx="45">
                  <c:v>1377124</c:v>
                </c:pt>
                <c:pt idx="46">
                  <c:v>1590537</c:v>
                </c:pt>
                <c:pt idx="47">
                  <c:v>1605490</c:v>
                </c:pt>
                <c:pt idx="48">
                  <c:v>1587281</c:v>
                </c:pt>
                <c:pt idx="49">
                  <c:v>1661820</c:v>
                </c:pt>
                <c:pt idx="50">
                  <c:v>1528782</c:v>
                </c:pt>
                <c:pt idx="51">
                  <c:v>1540725</c:v>
                </c:pt>
                <c:pt idx="52">
                  <c:v>1667108</c:v>
                </c:pt>
                <c:pt idx="53">
                  <c:v>1674653</c:v>
                </c:pt>
                <c:pt idx="54">
                  <c:v>1659247</c:v>
                </c:pt>
                <c:pt idx="55">
                  <c:v>1492045</c:v>
                </c:pt>
                <c:pt idx="56">
                  <c:v>1496928</c:v>
                </c:pt>
                <c:pt idx="57">
                  <c:v>1661335</c:v>
                </c:pt>
                <c:pt idx="58">
                  <c:v>1532262</c:v>
                </c:pt>
                <c:pt idx="59">
                  <c:v>1495624</c:v>
                </c:pt>
                <c:pt idx="60">
                  <c:v>1694727</c:v>
                </c:pt>
                <c:pt idx="61">
                  <c:v>1984579</c:v>
                </c:pt>
                <c:pt idx="62">
                  <c:v>2071016</c:v>
                </c:pt>
                <c:pt idx="63">
                  <c:v>2151120</c:v>
                </c:pt>
                <c:pt idx="64">
                  <c:v>2298208</c:v>
                </c:pt>
                <c:pt idx="65">
                  <c:v>2178872</c:v>
                </c:pt>
                <c:pt idx="66">
                  <c:v>2257663</c:v>
                </c:pt>
                <c:pt idx="67">
                  <c:v>2343886</c:v>
                </c:pt>
                <c:pt idx="68">
                  <c:v>2456199</c:v>
                </c:pt>
                <c:pt idx="69">
                  <c:v>2516211</c:v>
                </c:pt>
                <c:pt idx="70">
                  <c:v>2579683</c:v>
                </c:pt>
                <c:pt idx="71">
                  <c:v>2305137</c:v>
                </c:pt>
                <c:pt idx="72">
                  <c:v>2525851</c:v>
                </c:pt>
                <c:pt idx="73">
                  <c:v>2417719</c:v>
                </c:pt>
                <c:pt idx="74">
                  <c:v>2243880</c:v>
                </c:pt>
                <c:pt idx="75">
                  <c:v>2312126</c:v>
                </c:pt>
                <c:pt idx="76">
                  <c:v>2424546</c:v>
                </c:pt>
                <c:pt idx="77">
                  <c:v>2501780</c:v>
                </c:pt>
                <c:pt idx="78">
                  <c:v>2587968</c:v>
                </c:pt>
                <c:pt idx="79">
                  <c:v>2664346</c:v>
                </c:pt>
                <c:pt idx="80">
                  <c:v>2827482</c:v>
                </c:pt>
                <c:pt idx="81">
                  <c:v>2760019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D-464F-845D-E791B983281F}"/>
            </c:ext>
          </c:extLst>
        </c:ser>
        <c:ser>
          <c:idx val="4"/>
          <c:order val="4"/>
          <c:tx>
            <c:strRef>
              <c:f>'1997-家計資産負債'!$A$6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'1997-家計資産負債'!$B$6:$CE$6</c:f>
              <c:numCache>
                <c:formatCode>#,##0</c:formatCode>
                <c:ptCount val="82"/>
                <c:pt idx="0">
                  <c:v>3441167</c:v>
                </c:pt>
                <c:pt idx="1">
                  <c:v>3480154</c:v>
                </c:pt>
                <c:pt idx="2">
                  <c:v>3506565</c:v>
                </c:pt>
                <c:pt idx="3">
                  <c:v>3537099</c:v>
                </c:pt>
                <c:pt idx="4">
                  <c:v>3559663</c:v>
                </c:pt>
                <c:pt idx="5">
                  <c:v>3589229</c:v>
                </c:pt>
                <c:pt idx="6">
                  <c:v>3609820</c:v>
                </c:pt>
                <c:pt idx="7">
                  <c:v>3634433</c:v>
                </c:pt>
                <c:pt idx="8">
                  <c:v>3655290</c:v>
                </c:pt>
                <c:pt idx="9">
                  <c:v>3698712</c:v>
                </c:pt>
                <c:pt idx="10">
                  <c:v>3718726</c:v>
                </c:pt>
                <c:pt idx="11">
                  <c:v>3740439</c:v>
                </c:pt>
                <c:pt idx="12">
                  <c:v>3754918</c:v>
                </c:pt>
                <c:pt idx="13">
                  <c:v>3776240</c:v>
                </c:pt>
                <c:pt idx="14">
                  <c:v>3771264</c:v>
                </c:pt>
                <c:pt idx="15">
                  <c:v>3777391</c:v>
                </c:pt>
                <c:pt idx="16">
                  <c:v>3780080</c:v>
                </c:pt>
                <c:pt idx="17">
                  <c:v>4186319</c:v>
                </c:pt>
                <c:pt idx="18">
                  <c:v>4181965</c:v>
                </c:pt>
                <c:pt idx="19">
                  <c:v>4170894</c:v>
                </c:pt>
                <c:pt idx="20">
                  <c:v>4168590</c:v>
                </c:pt>
                <c:pt idx="21">
                  <c:v>4232745</c:v>
                </c:pt>
                <c:pt idx="22">
                  <c:v>4222212</c:v>
                </c:pt>
                <c:pt idx="23">
                  <c:v>4237036</c:v>
                </c:pt>
                <c:pt idx="24">
                  <c:v>4238065</c:v>
                </c:pt>
                <c:pt idx="25">
                  <c:v>4130719</c:v>
                </c:pt>
                <c:pt idx="26">
                  <c:v>4157433</c:v>
                </c:pt>
                <c:pt idx="27">
                  <c:v>4160677</c:v>
                </c:pt>
                <c:pt idx="28">
                  <c:v>4158717</c:v>
                </c:pt>
                <c:pt idx="29">
                  <c:v>4816709</c:v>
                </c:pt>
                <c:pt idx="30">
                  <c:v>4814345</c:v>
                </c:pt>
                <c:pt idx="31">
                  <c:v>4820425</c:v>
                </c:pt>
                <c:pt idx="32">
                  <c:v>4818964</c:v>
                </c:pt>
                <c:pt idx="33">
                  <c:v>4822701</c:v>
                </c:pt>
                <c:pt idx="34">
                  <c:v>4826442</c:v>
                </c:pt>
                <c:pt idx="35">
                  <c:v>4839588</c:v>
                </c:pt>
                <c:pt idx="36">
                  <c:v>4831591</c:v>
                </c:pt>
                <c:pt idx="37">
                  <c:v>4835395</c:v>
                </c:pt>
                <c:pt idx="38">
                  <c:v>4821392</c:v>
                </c:pt>
                <c:pt idx="39">
                  <c:v>4807764</c:v>
                </c:pt>
                <c:pt idx="40">
                  <c:v>4782053</c:v>
                </c:pt>
                <c:pt idx="41">
                  <c:v>4746570</c:v>
                </c:pt>
                <c:pt idx="42">
                  <c:v>4732293</c:v>
                </c:pt>
                <c:pt idx="43">
                  <c:v>4716035</c:v>
                </c:pt>
                <c:pt idx="44">
                  <c:v>4685622</c:v>
                </c:pt>
                <c:pt idx="45">
                  <c:v>4665506</c:v>
                </c:pt>
                <c:pt idx="46">
                  <c:v>4679455</c:v>
                </c:pt>
                <c:pt idx="47">
                  <c:v>4687479</c:v>
                </c:pt>
                <c:pt idx="48">
                  <c:v>4687340</c:v>
                </c:pt>
                <c:pt idx="49">
                  <c:v>4707928</c:v>
                </c:pt>
                <c:pt idx="50">
                  <c:v>4685612</c:v>
                </c:pt>
                <c:pt idx="51">
                  <c:v>4692999</c:v>
                </c:pt>
                <c:pt idx="52">
                  <c:v>4683638</c:v>
                </c:pt>
                <c:pt idx="53">
                  <c:v>4736214</c:v>
                </c:pt>
                <c:pt idx="54">
                  <c:v>4706737</c:v>
                </c:pt>
                <c:pt idx="55">
                  <c:v>4704022</c:v>
                </c:pt>
                <c:pt idx="56">
                  <c:v>4717317</c:v>
                </c:pt>
                <c:pt idx="57">
                  <c:v>4774350</c:v>
                </c:pt>
                <c:pt idx="58">
                  <c:v>4781619</c:v>
                </c:pt>
                <c:pt idx="59">
                  <c:v>4813218</c:v>
                </c:pt>
                <c:pt idx="60">
                  <c:v>4857817</c:v>
                </c:pt>
                <c:pt idx="61">
                  <c:v>4938151</c:v>
                </c:pt>
                <c:pt idx="62">
                  <c:v>4942979</c:v>
                </c:pt>
                <c:pt idx="63">
                  <c:v>4957815</c:v>
                </c:pt>
                <c:pt idx="64">
                  <c:v>4976495</c:v>
                </c:pt>
                <c:pt idx="65">
                  <c:v>4967499</c:v>
                </c:pt>
                <c:pt idx="66">
                  <c:v>5006946</c:v>
                </c:pt>
                <c:pt idx="67">
                  <c:v>5059470</c:v>
                </c:pt>
                <c:pt idx="68">
                  <c:v>5103518</c:v>
                </c:pt>
                <c:pt idx="69">
                  <c:v>5157192</c:v>
                </c:pt>
                <c:pt idx="70">
                  <c:v>5161314</c:v>
                </c:pt>
                <c:pt idx="71">
                  <c:v>5157667</c:v>
                </c:pt>
                <c:pt idx="72">
                  <c:v>5167339</c:v>
                </c:pt>
                <c:pt idx="73">
                  <c:v>5180329</c:v>
                </c:pt>
                <c:pt idx="74">
                  <c:v>5163680</c:v>
                </c:pt>
                <c:pt idx="75">
                  <c:v>5164078</c:v>
                </c:pt>
                <c:pt idx="76">
                  <c:v>5184070</c:v>
                </c:pt>
                <c:pt idx="77">
                  <c:v>5189524</c:v>
                </c:pt>
                <c:pt idx="78">
                  <c:v>5208661</c:v>
                </c:pt>
                <c:pt idx="79">
                  <c:v>5223795</c:v>
                </c:pt>
                <c:pt idx="80">
                  <c:v>5231783</c:v>
                </c:pt>
                <c:pt idx="81">
                  <c:v>5218721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D-464F-845D-E791B983281F}"/>
            </c:ext>
          </c:extLst>
        </c:ser>
        <c:ser>
          <c:idx val="5"/>
          <c:order val="5"/>
          <c:tx>
            <c:strRef>
              <c:f>'1997-家計資産負債'!$A$7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'1997-家計資産負債'!$B$7:$CE$7</c:f>
              <c:numCache>
                <c:formatCode>General</c:formatCode>
                <c:ptCount val="82"/>
                <c:pt idx="0">
                  <c:v>125</c:v>
                </c:pt>
                <c:pt idx="1">
                  <c:v>135</c:v>
                </c:pt>
                <c:pt idx="2">
                  <c:v>125</c:v>
                </c:pt>
                <c:pt idx="3">
                  <c:v>334</c:v>
                </c:pt>
                <c:pt idx="4">
                  <c:v>755</c:v>
                </c:pt>
                <c:pt idx="5">
                  <c:v>159</c:v>
                </c:pt>
                <c:pt idx="6">
                  <c:v>120</c:v>
                </c:pt>
                <c:pt idx="7">
                  <c:v>40</c:v>
                </c:pt>
                <c:pt idx="8">
                  <c:v>35</c:v>
                </c:pt>
                <c:pt idx="9">
                  <c:v>51</c:v>
                </c:pt>
                <c:pt idx="10">
                  <c:v>96</c:v>
                </c:pt>
                <c:pt idx="11">
                  <c:v>80</c:v>
                </c:pt>
                <c:pt idx="12">
                  <c:v>145</c:v>
                </c:pt>
                <c:pt idx="13">
                  <c:v>160</c:v>
                </c:pt>
                <c:pt idx="14">
                  <c:v>124</c:v>
                </c:pt>
                <c:pt idx="15">
                  <c:v>284</c:v>
                </c:pt>
                <c:pt idx="16">
                  <c:v>259</c:v>
                </c:pt>
                <c:pt idx="17">
                  <c:v>235</c:v>
                </c:pt>
                <c:pt idx="18">
                  <c:v>230</c:v>
                </c:pt>
                <c:pt idx="19">
                  <c:v>394</c:v>
                </c:pt>
                <c:pt idx="20">
                  <c:v>359</c:v>
                </c:pt>
                <c:pt idx="21">
                  <c:v>572</c:v>
                </c:pt>
                <c:pt idx="22">
                  <c:v>374</c:v>
                </c:pt>
                <c:pt idx="23">
                  <c:v>391</c:v>
                </c:pt>
                <c:pt idx="24">
                  <c:v>424</c:v>
                </c:pt>
                <c:pt idx="25">
                  <c:v>453</c:v>
                </c:pt>
                <c:pt idx="26">
                  <c:v>431</c:v>
                </c:pt>
                <c:pt idx="27">
                  <c:v>407</c:v>
                </c:pt>
                <c:pt idx="28">
                  <c:v>486</c:v>
                </c:pt>
                <c:pt idx="29">
                  <c:v>240</c:v>
                </c:pt>
                <c:pt idx="30">
                  <c:v>455</c:v>
                </c:pt>
                <c:pt idx="31">
                  <c:v>967</c:v>
                </c:pt>
                <c:pt idx="32" formatCode="#,##0">
                  <c:v>1373</c:v>
                </c:pt>
                <c:pt idx="33" formatCode="#,##0">
                  <c:v>1785</c:v>
                </c:pt>
                <c:pt idx="34" formatCode="#,##0">
                  <c:v>1616</c:v>
                </c:pt>
                <c:pt idx="35">
                  <c:v>950</c:v>
                </c:pt>
                <c:pt idx="36" formatCode="#,##0">
                  <c:v>1375</c:v>
                </c:pt>
                <c:pt idx="37" formatCode="#,##0">
                  <c:v>1600</c:v>
                </c:pt>
                <c:pt idx="38" formatCode="#,##0">
                  <c:v>2041</c:v>
                </c:pt>
                <c:pt idx="39" formatCode="#,##0">
                  <c:v>1689</c:v>
                </c:pt>
                <c:pt idx="40" formatCode="#,##0">
                  <c:v>2684</c:v>
                </c:pt>
                <c:pt idx="41" formatCode="#,##0">
                  <c:v>3235</c:v>
                </c:pt>
                <c:pt idx="42" formatCode="#,##0">
                  <c:v>3825</c:v>
                </c:pt>
                <c:pt idx="43" formatCode="#,##0">
                  <c:v>5153</c:v>
                </c:pt>
                <c:pt idx="44" formatCode="#,##0">
                  <c:v>5372</c:v>
                </c:pt>
                <c:pt idx="45" formatCode="#,##0">
                  <c:v>3629</c:v>
                </c:pt>
                <c:pt idx="46" formatCode="#,##0">
                  <c:v>3498</c:v>
                </c:pt>
                <c:pt idx="47" formatCode="#,##0">
                  <c:v>5040</c:v>
                </c:pt>
                <c:pt idx="48" formatCode="#,##0">
                  <c:v>7034</c:v>
                </c:pt>
                <c:pt idx="49" formatCode="#,##0">
                  <c:v>5475</c:v>
                </c:pt>
                <c:pt idx="50" formatCode="#,##0">
                  <c:v>6177</c:v>
                </c:pt>
                <c:pt idx="51" formatCode="#,##0">
                  <c:v>6993</c:v>
                </c:pt>
                <c:pt idx="52" formatCode="#,##0">
                  <c:v>6377</c:v>
                </c:pt>
                <c:pt idx="53" formatCode="#,##0">
                  <c:v>8757</c:v>
                </c:pt>
                <c:pt idx="54" formatCode="#,##0">
                  <c:v>5611</c:v>
                </c:pt>
                <c:pt idx="55" formatCode="#,##0">
                  <c:v>6177</c:v>
                </c:pt>
                <c:pt idx="56" formatCode="#,##0">
                  <c:v>6050</c:v>
                </c:pt>
                <c:pt idx="57" formatCode="#,##0">
                  <c:v>4682</c:v>
                </c:pt>
                <c:pt idx="58" formatCode="#,##0">
                  <c:v>5599</c:v>
                </c:pt>
                <c:pt idx="59" formatCode="#,##0">
                  <c:v>7977</c:v>
                </c:pt>
                <c:pt idx="60" formatCode="#,##0">
                  <c:v>9173</c:v>
                </c:pt>
                <c:pt idx="61" formatCode="#,##0">
                  <c:v>8596</c:v>
                </c:pt>
                <c:pt idx="62" formatCode="#,##0">
                  <c:v>9382</c:v>
                </c:pt>
                <c:pt idx="63" formatCode="#,##0">
                  <c:v>7273</c:v>
                </c:pt>
                <c:pt idx="64" formatCode="#,##0">
                  <c:v>5547</c:v>
                </c:pt>
                <c:pt idx="65" formatCode="#,##0">
                  <c:v>6619</c:v>
                </c:pt>
                <c:pt idx="66" formatCode="#,##0">
                  <c:v>5521</c:v>
                </c:pt>
                <c:pt idx="67" formatCode="#,##0">
                  <c:v>6777</c:v>
                </c:pt>
                <c:pt idx="68" formatCode="#,##0">
                  <c:v>11268</c:v>
                </c:pt>
                <c:pt idx="69" formatCode="#,##0">
                  <c:v>8638</c:v>
                </c:pt>
                <c:pt idx="70" formatCode="#,##0">
                  <c:v>9410</c:v>
                </c:pt>
                <c:pt idx="71" formatCode="#,##0">
                  <c:v>12323</c:v>
                </c:pt>
                <c:pt idx="72" formatCode="#,##0">
                  <c:v>12159</c:v>
                </c:pt>
                <c:pt idx="73" formatCode="#,##0">
                  <c:v>10516</c:v>
                </c:pt>
                <c:pt idx="74" formatCode="#,##0">
                  <c:v>12882</c:v>
                </c:pt>
                <c:pt idx="75" formatCode="#,##0">
                  <c:v>8967</c:v>
                </c:pt>
                <c:pt idx="76" formatCode="#,##0">
                  <c:v>9122</c:v>
                </c:pt>
                <c:pt idx="77" formatCode="#,##0">
                  <c:v>8019</c:v>
                </c:pt>
                <c:pt idx="78" formatCode="#,##0">
                  <c:v>7641</c:v>
                </c:pt>
                <c:pt idx="79" formatCode="#,##0">
                  <c:v>7181</c:v>
                </c:pt>
                <c:pt idx="80" formatCode="#,##0">
                  <c:v>6511</c:v>
                </c:pt>
                <c:pt idx="81" formatCode="#,##0">
                  <c:v>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1D-464F-845D-E791B983281F}"/>
            </c:ext>
          </c:extLst>
        </c:ser>
        <c:ser>
          <c:idx val="6"/>
          <c:order val="6"/>
          <c:tx>
            <c:strRef>
              <c:f>'1997-家計資産負債'!$A$8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'1997-家計資産負債'!$B$8:$CE$8</c:f>
              <c:numCache>
                <c:formatCode>#,##0</c:formatCode>
                <c:ptCount val="82"/>
                <c:pt idx="0">
                  <c:v>144081</c:v>
                </c:pt>
                <c:pt idx="1">
                  <c:v>141010</c:v>
                </c:pt>
                <c:pt idx="2">
                  <c:v>141582</c:v>
                </c:pt>
                <c:pt idx="3">
                  <c:v>140593</c:v>
                </c:pt>
                <c:pt idx="4">
                  <c:v>140997</c:v>
                </c:pt>
                <c:pt idx="5">
                  <c:v>141930</c:v>
                </c:pt>
                <c:pt idx="6">
                  <c:v>142235</c:v>
                </c:pt>
                <c:pt idx="7">
                  <c:v>141501</c:v>
                </c:pt>
                <c:pt idx="8">
                  <c:v>141741</c:v>
                </c:pt>
                <c:pt idx="9">
                  <c:v>142837</c:v>
                </c:pt>
                <c:pt idx="10">
                  <c:v>143102</c:v>
                </c:pt>
                <c:pt idx="11">
                  <c:v>142578</c:v>
                </c:pt>
                <c:pt idx="12">
                  <c:v>142870</c:v>
                </c:pt>
                <c:pt idx="13">
                  <c:v>138403</c:v>
                </c:pt>
                <c:pt idx="14">
                  <c:v>138657</c:v>
                </c:pt>
                <c:pt idx="15">
                  <c:v>138278</c:v>
                </c:pt>
                <c:pt idx="16">
                  <c:v>137834</c:v>
                </c:pt>
                <c:pt idx="17">
                  <c:v>124771</c:v>
                </c:pt>
                <c:pt idx="18">
                  <c:v>124895</c:v>
                </c:pt>
                <c:pt idx="19">
                  <c:v>124589</c:v>
                </c:pt>
                <c:pt idx="20">
                  <c:v>124711</c:v>
                </c:pt>
                <c:pt idx="21">
                  <c:v>122941</c:v>
                </c:pt>
                <c:pt idx="22">
                  <c:v>122925</c:v>
                </c:pt>
                <c:pt idx="23">
                  <c:v>122713</c:v>
                </c:pt>
                <c:pt idx="24">
                  <c:v>122810</c:v>
                </c:pt>
                <c:pt idx="25">
                  <c:v>121941</c:v>
                </c:pt>
                <c:pt idx="26">
                  <c:v>122054</c:v>
                </c:pt>
                <c:pt idx="27">
                  <c:v>121908</c:v>
                </c:pt>
                <c:pt idx="28">
                  <c:v>122001</c:v>
                </c:pt>
                <c:pt idx="29">
                  <c:v>138949</c:v>
                </c:pt>
                <c:pt idx="30">
                  <c:v>138977</c:v>
                </c:pt>
                <c:pt idx="31">
                  <c:v>138462</c:v>
                </c:pt>
                <c:pt idx="32">
                  <c:v>138620</c:v>
                </c:pt>
                <c:pt idx="33">
                  <c:v>138958</c:v>
                </c:pt>
                <c:pt idx="34">
                  <c:v>139079</c:v>
                </c:pt>
                <c:pt idx="35">
                  <c:v>139040</c:v>
                </c:pt>
                <c:pt idx="36">
                  <c:v>139204</c:v>
                </c:pt>
                <c:pt idx="37">
                  <c:v>144642</c:v>
                </c:pt>
                <c:pt idx="38">
                  <c:v>145602</c:v>
                </c:pt>
                <c:pt idx="39">
                  <c:v>145654</c:v>
                </c:pt>
                <c:pt idx="40">
                  <c:v>146072</c:v>
                </c:pt>
                <c:pt idx="41">
                  <c:v>147218</c:v>
                </c:pt>
                <c:pt idx="42">
                  <c:v>148105</c:v>
                </c:pt>
                <c:pt idx="43">
                  <c:v>147946</c:v>
                </c:pt>
                <c:pt idx="44">
                  <c:v>146693</c:v>
                </c:pt>
                <c:pt idx="45">
                  <c:v>145878</c:v>
                </c:pt>
                <c:pt idx="46">
                  <c:v>146321</c:v>
                </c:pt>
                <c:pt idx="47">
                  <c:v>146680</c:v>
                </c:pt>
                <c:pt idx="48">
                  <c:v>147191</c:v>
                </c:pt>
                <c:pt idx="49">
                  <c:v>146292</c:v>
                </c:pt>
                <c:pt idx="50">
                  <c:v>146326</c:v>
                </c:pt>
                <c:pt idx="51">
                  <c:v>147166</c:v>
                </c:pt>
                <c:pt idx="52">
                  <c:v>147350</c:v>
                </c:pt>
                <c:pt idx="53">
                  <c:v>153629</c:v>
                </c:pt>
                <c:pt idx="54">
                  <c:v>155269</c:v>
                </c:pt>
                <c:pt idx="55">
                  <c:v>154662</c:v>
                </c:pt>
                <c:pt idx="56">
                  <c:v>154740</c:v>
                </c:pt>
                <c:pt idx="57">
                  <c:v>154564</c:v>
                </c:pt>
                <c:pt idx="58">
                  <c:v>154984</c:v>
                </c:pt>
                <c:pt idx="59">
                  <c:v>155259</c:v>
                </c:pt>
                <c:pt idx="60">
                  <c:v>155266</c:v>
                </c:pt>
                <c:pt idx="61">
                  <c:v>156146</c:v>
                </c:pt>
                <c:pt idx="62">
                  <c:v>156893</c:v>
                </c:pt>
                <c:pt idx="63">
                  <c:v>157225</c:v>
                </c:pt>
                <c:pt idx="64">
                  <c:v>157322</c:v>
                </c:pt>
                <c:pt idx="65">
                  <c:v>157780</c:v>
                </c:pt>
                <c:pt idx="66">
                  <c:v>158104</c:v>
                </c:pt>
                <c:pt idx="67">
                  <c:v>158808</c:v>
                </c:pt>
                <c:pt idx="68">
                  <c:v>159717</c:v>
                </c:pt>
                <c:pt idx="69">
                  <c:v>161309</c:v>
                </c:pt>
                <c:pt idx="70">
                  <c:v>162330</c:v>
                </c:pt>
                <c:pt idx="71">
                  <c:v>162676</c:v>
                </c:pt>
                <c:pt idx="72">
                  <c:v>163664</c:v>
                </c:pt>
                <c:pt idx="73">
                  <c:v>163620</c:v>
                </c:pt>
                <c:pt idx="74">
                  <c:v>162172</c:v>
                </c:pt>
                <c:pt idx="75">
                  <c:v>162681</c:v>
                </c:pt>
                <c:pt idx="76">
                  <c:v>162963</c:v>
                </c:pt>
                <c:pt idx="77">
                  <c:v>165013</c:v>
                </c:pt>
                <c:pt idx="78">
                  <c:v>165387</c:v>
                </c:pt>
                <c:pt idx="79">
                  <c:v>165999</c:v>
                </c:pt>
                <c:pt idx="80">
                  <c:v>166232</c:v>
                </c:pt>
                <c:pt idx="81">
                  <c:v>166694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1D-464F-845D-E791B983281F}"/>
            </c:ext>
          </c:extLst>
        </c:ser>
        <c:ser>
          <c:idx val="7"/>
          <c:order val="7"/>
          <c:tx>
            <c:strRef>
              <c:f>'1997-家計資産負債'!$A$9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'1997-家計資産負債'!$B$9:$CE$9</c:f>
              <c:numCache>
                <c:formatCode>#,##0</c:formatCode>
                <c:ptCount val="82"/>
                <c:pt idx="0">
                  <c:v>480114</c:v>
                </c:pt>
                <c:pt idx="1">
                  <c:v>454727</c:v>
                </c:pt>
                <c:pt idx="2">
                  <c:v>459198</c:v>
                </c:pt>
                <c:pt idx="3">
                  <c:v>485881</c:v>
                </c:pt>
                <c:pt idx="4">
                  <c:v>468378</c:v>
                </c:pt>
                <c:pt idx="5">
                  <c:v>455091</c:v>
                </c:pt>
                <c:pt idx="6">
                  <c:v>441855</c:v>
                </c:pt>
                <c:pt idx="7">
                  <c:v>456664</c:v>
                </c:pt>
                <c:pt idx="8">
                  <c:v>452742</c:v>
                </c:pt>
                <c:pt idx="9">
                  <c:v>448564</c:v>
                </c:pt>
                <c:pt idx="10">
                  <c:v>439533</c:v>
                </c:pt>
                <c:pt idx="11">
                  <c:v>469601</c:v>
                </c:pt>
                <c:pt idx="12">
                  <c:v>441827</c:v>
                </c:pt>
                <c:pt idx="13">
                  <c:v>424582</c:v>
                </c:pt>
                <c:pt idx="14">
                  <c:v>437825</c:v>
                </c:pt>
                <c:pt idx="15">
                  <c:v>439002</c:v>
                </c:pt>
                <c:pt idx="16">
                  <c:v>443532</c:v>
                </c:pt>
                <c:pt idx="17">
                  <c:v>425381</c:v>
                </c:pt>
                <c:pt idx="18">
                  <c:v>438630</c:v>
                </c:pt>
                <c:pt idx="19">
                  <c:v>439551</c:v>
                </c:pt>
                <c:pt idx="20">
                  <c:v>441622</c:v>
                </c:pt>
                <c:pt idx="21">
                  <c:v>534989</c:v>
                </c:pt>
                <c:pt idx="22">
                  <c:v>516192</c:v>
                </c:pt>
                <c:pt idx="23">
                  <c:v>521817</c:v>
                </c:pt>
                <c:pt idx="24">
                  <c:v>530471</c:v>
                </c:pt>
                <c:pt idx="25">
                  <c:v>469379</c:v>
                </c:pt>
                <c:pt idx="26">
                  <c:v>467248</c:v>
                </c:pt>
                <c:pt idx="27">
                  <c:v>467828</c:v>
                </c:pt>
                <c:pt idx="28">
                  <c:v>469345</c:v>
                </c:pt>
                <c:pt idx="29">
                  <c:v>110758</c:v>
                </c:pt>
                <c:pt idx="30">
                  <c:v>111621</c:v>
                </c:pt>
                <c:pt idx="31">
                  <c:v>125165</c:v>
                </c:pt>
                <c:pt idx="32">
                  <c:v>135907</c:v>
                </c:pt>
                <c:pt idx="33">
                  <c:v>101409</c:v>
                </c:pt>
                <c:pt idx="34">
                  <c:v>111315</c:v>
                </c:pt>
                <c:pt idx="35">
                  <c:v>141902</c:v>
                </c:pt>
                <c:pt idx="36">
                  <c:v>147158</c:v>
                </c:pt>
                <c:pt idx="37">
                  <c:v>86425</c:v>
                </c:pt>
                <c:pt idx="38">
                  <c:v>112560</c:v>
                </c:pt>
                <c:pt idx="39">
                  <c:v>133237</c:v>
                </c:pt>
                <c:pt idx="40">
                  <c:v>147968</c:v>
                </c:pt>
                <c:pt idx="41">
                  <c:v>78817</c:v>
                </c:pt>
                <c:pt idx="42">
                  <c:v>72796</c:v>
                </c:pt>
                <c:pt idx="43">
                  <c:v>93425</c:v>
                </c:pt>
                <c:pt idx="44">
                  <c:v>103938</c:v>
                </c:pt>
                <c:pt idx="45">
                  <c:v>87902</c:v>
                </c:pt>
                <c:pt idx="46">
                  <c:v>106229</c:v>
                </c:pt>
                <c:pt idx="47">
                  <c:v>116984</c:v>
                </c:pt>
                <c:pt idx="48">
                  <c:v>113025</c:v>
                </c:pt>
                <c:pt idx="49">
                  <c:v>77555</c:v>
                </c:pt>
                <c:pt idx="50">
                  <c:v>75946</c:v>
                </c:pt>
                <c:pt idx="51">
                  <c:v>103101</c:v>
                </c:pt>
                <c:pt idx="52">
                  <c:v>94718</c:v>
                </c:pt>
                <c:pt idx="53">
                  <c:v>62743</c:v>
                </c:pt>
                <c:pt idx="54">
                  <c:v>88454</c:v>
                </c:pt>
                <c:pt idx="55">
                  <c:v>91727</c:v>
                </c:pt>
                <c:pt idx="56">
                  <c:v>97944</c:v>
                </c:pt>
                <c:pt idx="57">
                  <c:v>60947</c:v>
                </c:pt>
                <c:pt idx="58">
                  <c:v>74999</c:v>
                </c:pt>
                <c:pt idx="59">
                  <c:v>98576</c:v>
                </c:pt>
                <c:pt idx="60">
                  <c:v>102503</c:v>
                </c:pt>
                <c:pt idx="61">
                  <c:v>77458</c:v>
                </c:pt>
                <c:pt idx="62">
                  <c:v>98084</c:v>
                </c:pt>
                <c:pt idx="63">
                  <c:v>94014</c:v>
                </c:pt>
                <c:pt idx="64">
                  <c:v>93638</c:v>
                </c:pt>
                <c:pt idx="65">
                  <c:v>48858</c:v>
                </c:pt>
                <c:pt idx="66">
                  <c:v>77348</c:v>
                </c:pt>
                <c:pt idx="67">
                  <c:v>75041</c:v>
                </c:pt>
                <c:pt idx="68">
                  <c:v>110095</c:v>
                </c:pt>
                <c:pt idx="69">
                  <c:v>78232</c:v>
                </c:pt>
                <c:pt idx="70">
                  <c:v>84826</c:v>
                </c:pt>
                <c:pt idx="71">
                  <c:v>84694</c:v>
                </c:pt>
                <c:pt idx="72">
                  <c:v>140648</c:v>
                </c:pt>
                <c:pt idx="73">
                  <c:v>57678</c:v>
                </c:pt>
                <c:pt idx="74">
                  <c:v>94899</c:v>
                </c:pt>
                <c:pt idx="75">
                  <c:v>118524</c:v>
                </c:pt>
                <c:pt idx="76">
                  <c:v>112541</c:v>
                </c:pt>
                <c:pt idx="77">
                  <c:v>65378</c:v>
                </c:pt>
                <c:pt idx="78">
                  <c:v>73329</c:v>
                </c:pt>
                <c:pt idx="79">
                  <c:v>107380</c:v>
                </c:pt>
                <c:pt idx="80">
                  <c:v>95765</c:v>
                </c:pt>
                <c:pt idx="81">
                  <c:v>29301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1D-464F-845D-E791B983281F}"/>
            </c:ext>
          </c:extLst>
        </c:ser>
        <c:ser>
          <c:idx val="8"/>
          <c:order val="8"/>
          <c:tx>
            <c:strRef>
              <c:f>'1997-家計資産負債'!$A$10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'1997-家計資産負債'!$B$10:$CE$10</c:f>
              <c:numCache>
                <c:formatCode>#,##0</c:formatCode>
                <c:ptCount val="82"/>
                <c:pt idx="0">
                  <c:v>49842</c:v>
                </c:pt>
                <c:pt idx="1">
                  <c:v>53296</c:v>
                </c:pt>
                <c:pt idx="2">
                  <c:v>52701</c:v>
                </c:pt>
                <c:pt idx="3">
                  <c:v>55366</c:v>
                </c:pt>
                <c:pt idx="4">
                  <c:v>46233</c:v>
                </c:pt>
                <c:pt idx="5">
                  <c:v>55697</c:v>
                </c:pt>
                <c:pt idx="6">
                  <c:v>56529</c:v>
                </c:pt>
                <c:pt idx="7">
                  <c:v>65368</c:v>
                </c:pt>
                <c:pt idx="8">
                  <c:v>46606</c:v>
                </c:pt>
                <c:pt idx="9">
                  <c:v>47412</c:v>
                </c:pt>
                <c:pt idx="10">
                  <c:v>49907</c:v>
                </c:pt>
                <c:pt idx="11">
                  <c:v>51844</c:v>
                </c:pt>
                <c:pt idx="12">
                  <c:v>62900</c:v>
                </c:pt>
                <c:pt idx="13">
                  <c:v>59472</c:v>
                </c:pt>
                <c:pt idx="14">
                  <c:v>69627</c:v>
                </c:pt>
                <c:pt idx="15">
                  <c:v>74036</c:v>
                </c:pt>
                <c:pt idx="16">
                  <c:v>81093</c:v>
                </c:pt>
                <c:pt idx="17">
                  <c:v>85206</c:v>
                </c:pt>
                <c:pt idx="18">
                  <c:v>93859</c:v>
                </c:pt>
                <c:pt idx="19">
                  <c:v>99183</c:v>
                </c:pt>
                <c:pt idx="20">
                  <c:v>72993</c:v>
                </c:pt>
                <c:pt idx="21">
                  <c:v>74140</c:v>
                </c:pt>
                <c:pt idx="22">
                  <c:v>89721</c:v>
                </c:pt>
                <c:pt idx="23">
                  <c:v>70931</c:v>
                </c:pt>
                <c:pt idx="24">
                  <c:v>70603</c:v>
                </c:pt>
                <c:pt idx="25">
                  <c:v>69120</c:v>
                </c:pt>
                <c:pt idx="26">
                  <c:v>73188</c:v>
                </c:pt>
                <c:pt idx="27">
                  <c:v>83817</c:v>
                </c:pt>
                <c:pt idx="28">
                  <c:v>77381</c:v>
                </c:pt>
                <c:pt idx="29">
                  <c:v>150998</c:v>
                </c:pt>
                <c:pt idx="30">
                  <c:v>174165</c:v>
                </c:pt>
                <c:pt idx="31">
                  <c:v>176828</c:v>
                </c:pt>
                <c:pt idx="32">
                  <c:v>156308</c:v>
                </c:pt>
                <c:pt idx="33">
                  <c:v>146264</c:v>
                </c:pt>
                <c:pt idx="34">
                  <c:v>137215</c:v>
                </c:pt>
                <c:pt idx="35">
                  <c:v>162768</c:v>
                </c:pt>
                <c:pt idx="36">
                  <c:v>192051</c:v>
                </c:pt>
                <c:pt idx="37">
                  <c:v>177625</c:v>
                </c:pt>
                <c:pt idx="38">
                  <c:v>190364</c:v>
                </c:pt>
                <c:pt idx="39">
                  <c:v>187678</c:v>
                </c:pt>
                <c:pt idx="40">
                  <c:v>175289</c:v>
                </c:pt>
                <c:pt idx="41">
                  <c:v>164028</c:v>
                </c:pt>
                <c:pt idx="42">
                  <c:v>178700</c:v>
                </c:pt>
                <c:pt idx="43">
                  <c:v>174266</c:v>
                </c:pt>
                <c:pt idx="44">
                  <c:v>86507</c:v>
                </c:pt>
                <c:pt idx="45">
                  <c:v>140484</c:v>
                </c:pt>
                <c:pt idx="46">
                  <c:v>155362</c:v>
                </c:pt>
                <c:pt idx="47">
                  <c:v>156777</c:v>
                </c:pt>
                <c:pt idx="48">
                  <c:v>172295</c:v>
                </c:pt>
                <c:pt idx="49">
                  <c:v>177231</c:v>
                </c:pt>
                <c:pt idx="50">
                  <c:v>164547</c:v>
                </c:pt>
                <c:pt idx="51">
                  <c:v>181122</c:v>
                </c:pt>
                <c:pt idx="52">
                  <c:v>162107</c:v>
                </c:pt>
                <c:pt idx="53">
                  <c:v>167681</c:v>
                </c:pt>
                <c:pt idx="54">
                  <c:v>158446</c:v>
                </c:pt>
                <c:pt idx="55">
                  <c:v>159263</c:v>
                </c:pt>
                <c:pt idx="56">
                  <c:v>158268</c:v>
                </c:pt>
                <c:pt idx="57">
                  <c:v>180508</c:v>
                </c:pt>
                <c:pt idx="58">
                  <c:v>181020</c:v>
                </c:pt>
                <c:pt idx="59">
                  <c:v>182586</c:v>
                </c:pt>
                <c:pt idx="60">
                  <c:v>178054</c:v>
                </c:pt>
                <c:pt idx="61">
                  <c:v>187395</c:v>
                </c:pt>
                <c:pt idx="62">
                  <c:v>172030</c:v>
                </c:pt>
                <c:pt idx="63">
                  <c:v>183490</c:v>
                </c:pt>
                <c:pt idx="64">
                  <c:v>184136</c:v>
                </c:pt>
                <c:pt idx="65">
                  <c:v>209276</c:v>
                </c:pt>
                <c:pt idx="66">
                  <c:v>215150</c:v>
                </c:pt>
                <c:pt idx="67">
                  <c:v>233757</c:v>
                </c:pt>
                <c:pt idx="68">
                  <c:v>238534</c:v>
                </c:pt>
                <c:pt idx="69">
                  <c:v>222977</c:v>
                </c:pt>
                <c:pt idx="70">
                  <c:v>215529</c:v>
                </c:pt>
                <c:pt idx="71">
                  <c:v>209389</c:v>
                </c:pt>
                <c:pt idx="72">
                  <c:v>203063</c:v>
                </c:pt>
                <c:pt idx="73">
                  <c:v>217261</c:v>
                </c:pt>
                <c:pt idx="74">
                  <c:v>210322</c:v>
                </c:pt>
                <c:pt idx="75">
                  <c:v>218324</c:v>
                </c:pt>
                <c:pt idx="76">
                  <c:v>238576</c:v>
                </c:pt>
                <c:pt idx="77">
                  <c:v>227773</c:v>
                </c:pt>
                <c:pt idx="78">
                  <c:v>233648</c:v>
                </c:pt>
                <c:pt idx="79">
                  <c:v>243588</c:v>
                </c:pt>
                <c:pt idx="80">
                  <c:v>240331</c:v>
                </c:pt>
                <c:pt idx="81">
                  <c:v>43387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1D-464F-845D-E791B983281F}"/>
            </c:ext>
          </c:extLst>
        </c:ser>
        <c:ser>
          <c:idx val="9"/>
          <c:order val="9"/>
          <c:tx>
            <c:strRef>
              <c:f>'1997-家計資産負債'!$A$11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'1997-家計資産負債'!$B$11:$CE$11</c:f>
              <c:numCache>
                <c:formatCode>General</c:formatCode>
                <c:ptCount val="82"/>
                <c:pt idx="29">
                  <c:v>55082</c:v>
                </c:pt>
                <c:pt idx="30">
                  <c:v>52276</c:v>
                </c:pt>
                <c:pt idx="31">
                  <c:v>51953</c:v>
                </c:pt>
                <c:pt idx="32">
                  <c:v>54351</c:v>
                </c:pt>
                <c:pt idx="33">
                  <c:v>52163</c:v>
                </c:pt>
                <c:pt idx="34">
                  <c:v>48620</c:v>
                </c:pt>
                <c:pt idx="35">
                  <c:v>51067</c:v>
                </c:pt>
                <c:pt idx="36">
                  <c:v>53470</c:v>
                </c:pt>
                <c:pt idx="37">
                  <c:v>45836</c:v>
                </c:pt>
                <c:pt idx="38">
                  <c:v>44410</c:v>
                </c:pt>
                <c:pt idx="39">
                  <c:v>44795</c:v>
                </c:pt>
                <c:pt idx="40">
                  <c:v>47368</c:v>
                </c:pt>
                <c:pt idx="41">
                  <c:v>45742</c:v>
                </c:pt>
                <c:pt idx="42">
                  <c:v>43273</c:v>
                </c:pt>
                <c:pt idx="43">
                  <c:v>41805</c:v>
                </c:pt>
                <c:pt idx="44">
                  <c:v>41989</c:v>
                </c:pt>
                <c:pt idx="45">
                  <c:v>51686</c:v>
                </c:pt>
                <c:pt idx="46">
                  <c:v>48808</c:v>
                </c:pt>
                <c:pt idx="47">
                  <c:v>46362</c:v>
                </c:pt>
                <c:pt idx="48">
                  <c:v>49901</c:v>
                </c:pt>
                <c:pt idx="49">
                  <c:v>42629</c:v>
                </c:pt>
                <c:pt idx="50">
                  <c:v>41975</c:v>
                </c:pt>
                <c:pt idx="51">
                  <c:v>42592</c:v>
                </c:pt>
                <c:pt idx="52">
                  <c:v>45367</c:v>
                </c:pt>
                <c:pt idx="53">
                  <c:v>38902</c:v>
                </c:pt>
                <c:pt idx="54">
                  <c:v>37890</c:v>
                </c:pt>
                <c:pt idx="55">
                  <c:v>36927</c:v>
                </c:pt>
                <c:pt idx="56">
                  <c:v>39612</c:v>
                </c:pt>
                <c:pt idx="57">
                  <c:v>38714</c:v>
                </c:pt>
                <c:pt idx="58">
                  <c:v>36906</c:v>
                </c:pt>
                <c:pt idx="59">
                  <c:v>35642</c:v>
                </c:pt>
                <c:pt idx="60">
                  <c:v>37206</c:v>
                </c:pt>
                <c:pt idx="61">
                  <c:v>36038</c:v>
                </c:pt>
                <c:pt idx="62">
                  <c:v>34165</c:v>
                </c:pt>
                <c:pt idx="63">
                  <c:v>33272</c:v>
                </c:pt>
                <c:pt idx="64">
                  <c:v>36034</c:v>
                </c:pt>
                <c:pt idx="65">
                  <c:v>35741</c:v>
                </c:pt>
                <c:pt idx="66">
                  <c:v>32988</c:v>
                </c:pt>
                <c:pt idx="67">
                  <c:v>33166</c:v>
                </c:pt>
                <c:pt idx="68">
                  <c:v>36949</c:v>
                </c:pt>
                <c:pt idx="69">
                  <c:v>31240</c:v>
                </c:pt>
                <c:pt idx="70">
                  <c:v>30413</c:v>
                </c:pt>
                <c:pt idx="71">
                  <c:v>31006</c:v>
                </c:pt>
                <c:pt idx="72">
                  <c:v>33626</c:v>
                </c:pt>
                <c:pt idx="73">
                  <c:v>32901</c:v>
                </c:pt>
                <c:pt idx="74">
                  <c:v>30948</c:v>
                </c:pt>
                <c:pt idx="75">
                  <c:v>30669</c:v>
                </c:pt>
                <c:pt idx="76">
                  <c:v>33301</c:v>
                </c:pt>
                <c:pt idx="77">
                  <c:v>30310</c:v>
                </c:pt>
                <c:pt idx="78">
                  <c:v>28143</c:v>
                </c:pt>
                <c:pt idx="79">
                  <c:v>27892</c:v>
                </c:pt>
                <c:pt idx="80">
                  <c:v>28960</c:v>
                </c:pt>
                <c:pt idx="81">
                  <c:v>227796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1D-464F-845D-E791B983281F}"/>
            </c:ext>
          </c:extLst>
        </c:ser>
        <c:ser>
          <c:idx val="10"/>
          <c:order val="10"/>
          <c:tx>
            <c:strRef>
              <c:f>'1997-家計資産負債'!$A$12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'1997-家計資産負債'!$B$12:$CE$12</c:f>
              <c:numCache>
                <c:formatCode>#,##0</c:formatCode>
                <c:ptCount val="82"/>
                <c:pt idx="0">
                  <c:v>21906</c:v>
                </c:pt>
                <c:pt idx="1">
                  <c:v>15439</c:v>
                </c:pt>
                <c:pt idx="2">
                  <c:v>17180</c:v>
                </c:pt>
                <c:pt idx="3">
                  <c:v>22075</c:v>
                </c:pt>
                <c:pt idx="4">
                  <c:v>21307</c:v>
                </c:pt>
                <c:pt idx="5">
                  <c:v>15638</c:v>
                </c:pt>
                <c:pt idx="6">
                  <c:v>14003</c:v>
                </c:pt>
                <c:pt idx="7">
                  <c:v>13488</c:v>
                </c:pt>
                <c:pt idx="8">
                  <c:v>15538</c:v>
                </c:pt>
                <c:pt idx="9">
                  <c:v>14034</c:v>
                </c:pt>
                <c:pt idx="10">
                  <c:v>11047</c:v>
                </c:pt>
                <c:pt idx="11">
                  <c:v>66428</c:v>
                </c:pt>
                <c:pt idx="12">
                  <c:v>63798</c:v>
                </c:pt>
                <c:pt idx="13">
                  <c:v>75669</c:v>
                </c:pt>
                <c:pt idx="14">
                  <c:v>64158</c:v>
                </c:pt>
                <c:pt idx="15">
                  <c:v>49958</c:v>
                </c:pt>
                <c:pt idx="16">
                  <c:v>61342</c:v>
                </c:pt>
                <c:pt idx="17">
                  <c:v>50049</c:v>
                </c:pt>
                <c:pt idx="18">
                  <c:v>58130</c:v>
                </c:pt>
                <c:pt idx="19">
                  <c:v>51038</c:v>
                </c:pt>
                <c:pt idx="20">
                  <c:v>62972</c:v>
                </c:pt>
                <c:pt idx="21">
                  <c:v>67505</c:v>
                </c:pt>
                <c:pt idx="22">
                  <c:v>77814</c:v>
                </c:pt>
                <c:pt idx="23">
                  <c:v>90631</c:v>
                </c:pt>
                <c:pt idx="24">
                  <c:v>95903</c:v>
                </c:pt>
                <c:pt idx="25">
                  <c:v>103789</c:v>
                </c:pt>
                <c:pt idx="26">
                  <c:v>104972</c:v>
                </c:pt>
                <c:pt idx="27">
                  <c:v>97307</c:v>
                </c:pt>
                <c:pt idx="28">
                  <c:v>101351</c:v>
                </c:pt>
                <c:pt idx="29">
                  <c:v>11749</c:v>
                </c:pt>
                <c:pt idx="30">
                  <c:v>14577</c:v>
                </c:pt>
                <c:pt idx="31">
                  <c:v>12939</c:v>
                </c:pt>
                <c:pt idx="32">
                  <c:v>11679</c:v>
                </c:pt>
                <c:pt idx="33">
                  <c:v>8088</c:v>
                </c:pt>
                <c:pt idx="34">
                  <c:v>14529</c:v>
                </c:pt>
                <c:pt idx="35">
                  <c:v>13263</c:v>
                </c:pt>
                <c:pt idx="36">
                  <c:v>17521</c:v>
                </c:pt>
                <c:pt idx="37">
                  <c:v>12493</c:v>
                </c:pt>
                <c:pt idx="38">
                  <c:v>11443</c:v>
                </c:pt>
                <c:pt idx="39">
                  <c:v>14180</c:v>
                </c:pt>
                <c:pt idx="40">
                  <c:v>13868</c:v>
                </c:pt>
                <c:pt idx="41">
                  <c:v>11047</c:v>
                </c:pt>
                <c:pt idx="42">
                  <c:v>12089</c:v>
                </c:pt>
                <c:pt idx="43">
                  <c:v>11942</c:v>
                </c:pt>
                <c:pt idx="44">
                  <c:v>15985</c:v>
                </c:pt>
                <c:pt idx="45">
                  <c:v>10923</c:v>
                </c:pt>
                <c:pt idx="46">
                  <c:v>15191</c:v>
                </c:pt>
                <c:pt idx="47">
                  <c:v>18031</c:v>
                </c:pt>
                <c:pt idx="48">
                  <c:v>16720</c:v>
                </c:pt>
                <c:pt idx="49">
                  <c:v>15972</c:v>
                </c:pt>
                <c:pt idx="50">
                  <c:v>23308</c:v>
                </c:pt>
                <c:pt idx="51">
                  <c:v>22090</c:v>
                </c:pt>
                <c:pt idx="52">
                  <c:v>16985</c:v>
                </c:pt>
                <c:pt idx="53">
                  <c:v>15735</c:v>
                </c:pt>
                <c:pt idx="54">
                  <c:v>19661</c:v>
                </c:pt>
                <c:pt idx="55">
                  <c:v>21197</c:v>
                </c:pt>
                <c:pt idx="56">
                  <c:v>18662</c:v>
                </c:pt>
                <c:pt idx="57">
                  <c:v>14068</c:v>
                </c:pt>
                <c:pt idx="58">
                  <c:v>22990</c:v>
                </c:pt>
                <c:pt idx="59">
                  <c:v>21335</c:v>
                </c:pt>
                <c:pt idx="60">
                  <c:v>18234</c:v>
                </c:pt>
                <c:pt idx="61">
                  <c:v>14715</c:v>
                </c:pt>
                <c:pt idx="62">
                  <c:v>16027</c:v>
                </c:pt>
                <c:pt idx="63">
                  <c:v>16606</c:v>
                </c:pt>
                <c:pt idx="64">
                  <c:v>16929</c:v>
                </c:pt>
                <c:pt idx="65">
                  <c:v>11808</c:v>
                </c:pt>
                <c:pt idx="66">
                  <c:v>14218</c:v>
                </c:pt>
                <c:pt idx="67">
                  <c:v>13260</c:v>
                </c:pt>
                <c:pt idx="68">
                  <c:v>15586</c:v>
                </c:pt>
                <c:pt idx="69">
                  <c:v>12107</c:v>
                </c:pt>
                <c:pt idx="70">
                  <c:v>13306</c:v>
                </c:pt>
                <c:pt idx="71">
                  <c:v>14563</c:v>
                </c:pt>
                <c:pt idx="72">
                  <c:v>15282</c:v>
                </c:pt>
                <c:pt idx="73">
                  <c:v>11647</c:v>
                </c:pt>
                <c:pt idx="74">
                  <c:v>13117</c:v>
                </c:pt>
                <c:pt idx="75">
                  <c:v>14238</c:v>
                </c:pt>
                <c:pt idx="76">
                  <c:v>12035</c:v>
                </c:pt>
                <c:pt idx="77">
                  <c:v>17369</c:v>
                </c:pt>
                <c:pt idx="78">
                  <c:v>20429</c:v>
                </c:pt>
                <c:pt idx="79">
                  <c:v>25915</c:v>
                </c:pt>
                <c:pt idx="80">
                  <c:v>20914</c:v>
                </c:pt>
                <c:pt idx="81">
                  <c:v>27520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1D-464F-845D-E791B983281F}"/>
            </c:ext>
          </c:extLst>
        </c:ser>
        <c:ser>
          <c:idx val="11"/>
          <c:order val="11"/>
          <c:tx>
            <c:strRef>
              <c:f>'1997-家計資産負債'!$A$13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'1997-家計資産負債'!$B$13:$CE$13</c:f>
              <c:numCache>
                <c:formatCode>#,##0</c:formatCode>
                <c:ptCount val="82"/>
                <c:pt idx="0">
                  <c:v>701060</c:v>
                </c:pt>
                <c:pt idx="1">
                  <c:v>669662</c:v>
                </c:pt>
                <c:pt idx="2">
                  <c:v>675625</c:v>
                </c:pt>
                <c:pt idx="3">
                  <c:v>709157</c:v>
                </c:pt>
                <c:pt idx="4">
                  <c:v>682226</c:v>
                </c:pt>
                <c:pt idx="5">
                  <c:v>673042</c:v>
                </c:pt>
                <c:pt idx="6">
                  <c:v>659178</c:v>
                </c:pt>
                <c:pt idx="7">
                  <c:v>681150</c:v>
                </c:pt>
                <c:pt idx="8">
                  <c:v>660506</c:v>
                </c:pt>
                <c:pt idx="9">
                  <c:v>656702</c:v>
                </c:pt>
                <c:pt idx="10">
                  <c:v>647491</c:v>
                </c:pt>
                <c:pt idx="11">
                  <c:v>734132</c:v>
                </c:pt>
                <c:pt idx="12">
                  <c:v>714859</c:v>
                </c:pt>
                <c:pt idx="13">
                  <c:v>701548</c:v>
                </c:pt>
                <c:pt idx="14">
                  <c:v>713310</c:v>
                </c:pt>
                <c:pt idx="15">
                  <c:v>704350</c:v>
                </c:pt>
                <c:pt idx="16">
                  <c:v>726274</c:v>
                </c:pt>
                <c:pt idx="17">
                  <c:v>687836</c:v>
                </c:pt>
                <c:pt idx="18">
                  <c:v>717572</c:v>
                </c:pt>
                <c:pt idx="19">
                  <c:v>716501</c:v>
                </c:pt>
                <c:pt idx="20">
                  <c:v>703954</c:v>
                </c:pt>
                <c:pt idx="21">
                  <c:v>801641</c:v>
                </c:pt>
                <c:pt idx="22">
                  <c:v>808096</c:v>
                </c:pt>
                <c:pt idx="23">
                  <c:v>807452</c:v>
                </c:pt>
                <c:pt idx="24">
                  <c:v>821126</c:v>
                </c:pt>
                <c:pt idx="25">
                  <c:v>765482</c:v>
                </c:pt>
                <c:pt idx="26">
                  <c:v>768651</c:v>
                </c:pt>
                <c:pt idx="27">
                  <c:v>771981</c:v>
                </c:pt>
                <c:pt idx="28">
                  <c:v>771256</c:v>
                </c:pt>
                <c:pt idx="29">
                  <c:v>468747</c:v>
                </c:pt>
                <c:pt idx="30">
                  <c:v>493014</c:v>
                </c:pt>
                <c:pt idx="31">
                  <c:v>507250</c:v>
                </c:pt>
                <c:pt idx="32">
                  <c:v>499231</c:v>
                </c:pt>
                <c:pt idx="33">
                  <c:v>449681</c:v>
                </c:pt>
                <c:pt idx="34">
                  <c:v>453404</c:v>
                </c:pt>
                <c:pt idx="35">
                  <c:v>509963</c:v>
                </c:pt>
                <c:pt idx="36">
                  <c:v>551960</c:v>
                </c:pt>
                <c:pt idx="37">
                  <c:v>469918</c:v>
                </c:pt>
                <c:pt idx="38">
                  <c:v>507671</c:v>
                </c:pt>
                <c:pt idx="39">
                  <c:v>528523</c:v>
                </c:pt>
                <c:pt idx="40">
                  <c:v>534535</c:v>
                </c:pt>
                <c:pt idx="41">
                  <c:v>451369</c:v>
                </c:pt>
                <c:pt idx="42">
                  <c:v>460016</c:v>
                </c:pt>
                <c:pt idx="43">
                  <c:v>475814</c:v>
                </c:pt>
                <c:pt idx="44">
                  <c:v>401430</c:v>
                </c:pt>
                <c:pt idx="45">
                  <c:v>441304</c:v>
                </c:pt>
                <c:pt idx="46">
                  <c:v>476167</c:v>
                </c:pt>
                <c:pt idx="47">
                  <c:v>490573</c:v>
                </c:pt>
                <c:pt idx="48">
                  <c:v>506966</c:v>
                </c:pt>
                <c:pt idx="49">
                  <c:v>465942</c:v>
                </c:pt>
                <c:pt idx="50">
                  <c:v>459043</c:v>
                </c:pt>
                <c:pt idx="51">
                  <c:v>503813</c:v>
                </c:pt>
                <c:pt idx="52">
                  <c:v>473606</c:v>
                </c:pt>
                <c:pt idx="53">
                  <c:v>448210</c:v>
                </c:pt>
                <c:pt idx="54">
                  <c:v>466072</c:v>
                </c:pt>
                <c:pt idx="55">
                  <c:v>470709</c:v>
                </c:pt>
                <c:pt idx="56">
                  <c:v>476122</c:v>
                </c:pt>
                <c:pt idx="57">
                  <c:v>454319</c:v>
                </c:pt>
                <c:pt idx="58">
                  <c:v>477353</c:v>
                </c:pt>
                <c:pt idx="59">
                  <c:v>502226</c:v>
                </c:pt>
                <c:pt idx="60">
                  <c:v>501208</c:v>
                </c:pt>
                <c:pt idx="61">
                  <c:v>481182</c:v>
                </c:pt>
                <c:pt idx="62">
                  <c:v>487470</c:v>
                </c:pt>
                <c:pt idx="63">
                  <c:v>492763</c:v>
                </c:pt>
                <c:pt idx="64">
                  <c:v>494654</c:v>
                </c:pt>
                <c:pt idx="65">
                  <c:v>470920</c:v>
                </c:pt>
                <c:pt idx="66">
                  <c:v>504413</c:v>
                </c:pt>
                <c:pt idx="67">
                  <c:v>521950</c:v>
                </c:pt>
                <c:pt idx="68">
                  <c:v>573978</c:v>
                </c:pt>
                <c:pt idx="69">
                  <c:v>516263</c:v>
                </c:pt>
                <c:pt idx="70">
                  <c:v>517891</c:v>
                </c:pt>
                <c:pt idx="71">
                  <c:v>517083</c:v>
                </c:pt>
                <c:pt idx="72">
                  <c:v>570264</c:v>
                </c:pt>
                <c:pt idx="73">
                  <c:v>495525</c:v>
                </c:pt>
                <c:pt idx="74">
                  <c:v>526897</c:v>
                </c:pt>
                <c:pt idx="75">
                  <c:v>556421</c:v>
                </c:pt>
                <c:pt idx="76">
                  <c:v>570246</c:v>
                </c:pt>
                <c:pt idx="77">
                  <c:v>516489</c:v>
                </c:pt>
                <c:pt idx="78">
                  <c:v>531463</c:v>
                </c:pt>
                <c:pt idx="79">
                  <c:v>581074</c:v>
                </c:pt>
                <c:pt idx="80">
                  <c:v>562026</c:v>
                </c:pt>
                <c:pt idx="81">
                  <c:v>506131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1D-464F-845D-E791B983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81616"/>
        <c:axId val="767881944"/>
      </c:areaChart>
      <c:dateAx>
        <c:axId val="76788161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944"/>
        <c:crosses val="autoZero"/>
        <c:auto val="1"/>
        <c:lblOffset val="100"/>
        <c:baseTimeUnit val="months"/>
      </c:dateAx>
      <c:valAx>
        <c:axId val="7678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6447944006999"/>
          <c:y val="5.0925925925925923E-2"/>
          <c:w val="0.81439107611548556"/>
          <c:h val="0.70567949839603383"/>
        </c:manualLayout>
      </c:layout>
      <c:areaChart>
        <c:grouping val="stacked"/>
        <c:varyColors val="0"/>
        <c:ser>
          <c:idx val="1"/>
          <c:order val="0"/>
          <c:tx>
            <c:strRef>
              <c:f>'1997-家計資産負債'!$A$3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'1997-家計資産負債'!$B$3:$CE$3</c:f>
              <c:numCache>
                <c:formatCode>#,##0</c:formatCode>
                <c:ptCount val="82"/>
                <c:pt idx="0">
                  <c:v>4992</c:v>
                </c:pt>
                <c:pt idx="1">
                  <c:v>5055</c:v>
                </c:pt>
                <c:pt idx="2">
                  <c:v>4839</c:v>
                </c:pt>
                <c:pt idx="3">
                  <c:v>4908</c:v>
                </c:pt>
                <c:pt idx="4">
                  <c:v>4556</c:v>
                </c:pt>
                <c:pt idx="5">
                  <c:v>4527</c:v>
                </c:pt>
                <c:pt idx="6">
                  <c:v>4436</c:v>
                </c:pt>
                <c:pt idx="7">
                  <c:v>4089</c:v>
                </c:pt>
                <c:pt idx="8">
                  <c:v>3844</c:v>
                </c:pt>
                <c:pt idx="9">
                  <c:v>3804</c:v>
                </c:pt>
                <c:pt idx="10">
                  <c:v>3806</c:v>
                </c:pt>
                <c:pt idx="11">
                  <c:v>3601</c:v>
                </c:pt>
                <c:pt idx="12">
                  <c:v>3319</c:v>
                </c:pt>
                <c:pt idx="13">
                  <c:v>3262</c:v>
                </c:pt>
                <c:pt idx="14">
                  <c:v>2919</c:v>
                </c:pt>
                <c:pt idx="15">
                  <c:v>2792</c:v>
                </c:pt>
                <c:pt idx="16">
                  <c:v>2214</c:v>
                </c:pt>
                <c:pt idx="17">
                  <c:v>2194</c:v>
                </c:pt>
                <c:pt idx="18">
                  <c:v>1828</c:v>
                </c:pt>
                <c:pt idx="19">
                  <c:v>1746</c:v>
                </c:pt>
                <c:pt idx="20">
                  <c:v>1297</c:v>
                </c:pt>
                <c:pt idx="21">
                  <c:v>1494</c:v>
                </c:pt>
                <c:pt idx="22">
                  <c:v>1070</c:v>
                </c:pt>
                <c:pt idx="23" formatCode="General">
                  <c:v>969</c:v>
                </c:pt>
                <c:pt idx="24" formatCode="General">
                  <c:v>915</c:v>
                </c:pt>
                <c:pt idx="25" formatCode="General">
                  <c:v>800</c:v>
                </c:pt>
                <c:pt idx="26" formatCode="General">
                  <c:v>758</c:v>
                </c:pt>
                <c:pt idx="27" formatCode="General">
                  <c:v>714</c:v>
                </c:pt>
                <c:pt idx="28" formatCode="General">
                  <c:v>692</c:v>
                </c:pt>
                <c:pt idx="29" formatCode="General">
                  <c:v>971</c:v>
                </c:pt>
                <c:pt idx="30" formatCode="General">
                  <c:v>943</c:v>
                </c:pt>
                <c:pt idx="31" formatCode="General">
                  <c:v>936</c:v>
                </c:pt>
                <c:pt idx="32" formatCode="General">
                  <c:v>993</c:v>
                </c:pt>
                <c:pt idx="33">
                  <c:v>1014</c:v>
                </c:pt>
                <c:pt idx="34">
                  <c:v>1030</c:v>
                </c:pt>
                <c:pt idx="35" formatCode="General">
                  <c:v>973</c:v>
                </c:pt>
                <c:pt idx="36">
                  <c:v>1181</c:v>
                </c:pt>
                <c:pt idx="37">
                  <c:v>1297</c:v>
                </c:pt>
                <c:pt idx="38">
                  <c:v>1251</c:v>
                </c:pt>
                <c:pt idx="39">
                  <c:v>1290</c:v>
                </c:pt>
                <c:pt idx="40">
                  <c:v>1286</c:v>
                </c:pt>
                <c:pt idx="41">
                  <c:v>1282</c:v>
                </c:pt>
                <c:pt idx="42">
                  <c:v>1228</c:v>
                </c:pt>
                <c:pt idx="43">
                  <c:v>1277</c:v>
                </c:pt>
                <c:pt idx="44" formatCode="General">
                  <c:v>946</c:v>
                </c:pt>
                <c:pt idx="45" formatCode="General">
                  <c:v>802</c:v>
                </c:pt>
                <c:pt idx="46" formatCode="General">
                  <c:v>758</c:v>
                </c:pt>
                <c:pt idx="47" formatCode="General">
                  <c:v>699</c:v>
                </c:pt>
                <c:pt idx="48" formatCode="General">
                  <c:v>800</c:v>
                </c:pt>
                <c:pt idx="49" formatCode="General">
                  <c:v>788</c:v>
                </c:pt>
                <c:pt idx="50" formatCode="General">
                  <c:v>764</c:v>
                </c:pt>
                <c:pt idx="51" formatCode="General">
                  <c:v>749</c:v>
                </c:pt>
                <c:pt idx="52" formatCode="General">
                  <c:v>702</c:v>
                </c:pt>
                <c:pt idx="53" formatCode="General">
                  <c:v>763</c:v>
                </c:pt>
                <c:pt idx="54" formatCode="General">
                  <c:v>741</c:v>
                </c:pt>
                <c:pt idx="55" formatCode="General">
                  <c:v>756</c:v>
                </c:pt>
                <c:pt idx="56" formatCode="General">
                  <c:v>846</c:v>
                </c:pt>
                <c:pt idx="57" formatCode="General">
                  <c:v>836</c:v>
                </c:pt>
                <c:pt idx="58" formatCode="General">
                  <c:v>855</c:v>
                </c:pt>
                <c:pt idx="59" formatCode="General">
                  <c:v>851</c:v>
                </c:pt>
                <c:pt idx="60" formatCode="General">
                  <c:v>772</c:v>
                </c:pt>
                <c:pt idx="61" formatCode="General">
                  <c:v>834</c:v>
                </c:pt>
                <c:pt idx="62" formatCode="General">
                  <c:v>889</c:v>
                </c:pt>
                <c:pt idx="63" formatCode="General">
                  <c:v>883</c:v>
                </c:pt>
                <c:pt idx="64">
                  <c:v>1048</c:v>
                </c:pt>
                <c:pt idx="65" formatCode="General">
                  <c:v>838</c:v>
                </c:pt>
                <c:pt idx="66">
                  <c:v>1084</c:v>
                </c:pt>
                <c:pt idx="67">
                  <c:v>1141</c:v>
                </c:pt>
                <c:pt idx="68">
                  <c:v>1829</c:v>
                </c:pt>
                <c:pt idx="69">
                  <c:v>1760</c:v>
                </c:pt>
                <c:pt idx="70">
                  <c:v>2077</c:v>
                </c:pt>
                <c:pt idx="71">
                  <c:v>2432</c:v>
                </c:pt>
                <c:pt idx="72">
                  <c:v>1822</c:v>
                </c:pt>
                <c:pt idx="73">
                  <c:v>1902</c:v>
                </c:pt>
                <c:pt idx="74">
                  <c:v>2557</c:v>
                </c:pt>
                <c:pt idx="75">
                  <c:v>3018</c:v>
                </c:pt>
                <c:pt idx="76">
                  <c:v>1708</c:v>
                </c:pt>
                <c:pt idx="77">
                  <c:v>2627</c:v>
                </c:pt>
                <c:pt idx="78">
                  <c:v>2886</c:v>
                </c:pt>
                <c:pt idx="79">
                  <c:v>3119</c:v>
                </c:pt>
                <c:pt idx="80">
                  <c:v>3313</c:v>
                </c:pt>
                <c:pt idx="81">
                  <c:v>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6-44A2-9ACB-B2A7F8C6B447}"/>
            </c:ext>
          </c:extLst>
        </c:ser>
        <c:ser>
          <c:idx val="5"/>
          <c:order val="1"/>
          <c:tx>
            <c:strRef>
              <c:f>'1997-家計資産負債'!$A$7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'1997-家計資産負債'!$B$7:$CE$7</c:f>
              <c:numCache>
                <c:formatCode>General</c:formatCode>
                <c:ptCount val="82"/>
                <c:pt idx="0">
                  <c:v>125</c:v>
                </c:pt>
                <c:pt idx="1">
                  <c:v>135</c:v>
                </c:pt>
                <c:pt idx="2">
                  <c:v>125</c:v>
                </c:pt>
                <c:pt idx="3">
                  <c:v>334</c:v>
                </c:pt>
                <c:pt idx="4">
                  <c:v>755</c:v>
                </c:pt>
                <c:pt idx="5">
                  <c:v>159</c:v>
                </c:pt>
                <c:pt idx="6">
                  <c:v>120</c:v>
                </c:pt>
                <c:pt idx="7">
                  <c:v>40</c:v>
                </c:pt>
                <c:pt idx="8">
                  <c:v>35</c:v>
                </c:pt>
                <c:pt idx="9">
                  <c:v>51</c:v>
                </c:pt>
                <c:pt idx="10">
                  <c:v>96</c:v>
                </c:pt>
                <c:pt idx="11">
                  <c:v>80</c:v>
                </c:pt>
                <c:pt idx="12">
                  <c:v>145</c:v>
                </c:pt>
                <c:pt idx="13">
                  <c:v>160</c:v>
                </c:pt>
                <c:pt idx="14">
                  <c:v>124</c:v>
                </c:pt>
                <c:pt idx="15">
                  <c:v>284</c:v>
                </c:pt>
                <c:pt idx="16">
                  <c:v>259</c:v>
                </c:pt>
                <c:pt idx="17">
                  <c:v>235</c:v>
                </c:pt>
                <c:pt idx="18">
                  <c:v>230</c:v>
                </c:pt>
                <c:pt idx="19">
                  <c:v>394</c:v>
                </c:pt>
                <c:pt idx="20">
                  <c:v>359</c:v>
                </c:pt>
                <c:pt idx="21">
                  <c:v>572</c:v>
                </c:pt>
                <c:pt idx="22">
                  <c:v>374</c:v>
                </c:pt>
                <c:pt idx="23">
                  <c:v>391</c:v>
                </c:pt>
                <c:pt idx="24">
                  <c:v>424</c:v>
                </c:pt>
                <c:pt idx="25">
                  <c:v>453</c:v>
                </c:pt>
                <c:pt idx="26">
                  <c:v>431</c:v>
                </c:pt>
                <c:pt idx="27">
                  <c:v>407</c:v>
                </c:pt>
                <c:pt idx="28">
                  <c:v>486</c:v>
                </c:pt>
                <c:pt idx="29">
                  <c:v>240</c:v>
                </c:pt>
                <c:pt idx="30">
                  <c:v>455</c:v>
                </c:pt>
                <c:pt idx="31">
                  <c:v>967</c:v>
                </c:pt>
                <c:pt idx="32" formatCode="#,##0">
                  <c:v>1373</c:v>
                </c:pt>
                <c:pt idx="33" formatCode="#,##0">
                  <c:v>1785</c:v>
                </c:pt>
                <c:pt idx="34" formatCode="#,##0">
                  <c:v>1616</c:v>
                </c:pt>
                <c:pt idx="35">
                  <c:v>950</c:v>
                </c:pt>
                <c:pt idx="36" formatCode="#,##0">
                  <c:v>1375</c:v>
                </c:pt>
                <c:pt idx="37" formatCode="#,##0">
                  <c:v>1600</c:v>
                </c:pt>
                <c:pt idx="38" formatCode="#,##0">
                  <c:v>2041</c:v>
                </c:pt>
                <c:pt idx="39" formatCode="#,##0">
                  <c:v>1689</c:v>
                </c:pt>
                <c:pt idx="40" formatCode="#,##0">
                  <c:v>2684</c:v>
                </c:pt>
                <c:pt idx="41" formatCode="#,##0">
                  <c:v>3235</c:v>
                </c:pt>
                <c:pt idx="42" formatCode="#,##0">
                  <c:v>3825</c:v>
                </c:pt>
                <c:pt idx="43" formatCode="#,##0">
                  <c:v>5153</c:v>
                </c:pt>
                <c:pt idx="44" formatCode="#,##0">
                  <c:v>5372</c:v>
                </c:pt>
                <c:pt idx="45" formatCode="#,##0">
                  <c:v>3629</c:v>
                </c:pt>
                <c:pt idx="46" formatCode="#,##0">
                  <c:v>3498</c:v>
                </c:pt>
                <c:pt idx="47" formatCode="#,##0">
                  <c:v>5040</c:v>
                </c:pt>
                <c:pt idx="48" formatCode="#,##0">
                  <c:v>7034</c:v>
                </c:pt>
                <c:pt idx="49" formatCode="#,##0">
                  <c:v>5475</c:v>
                </c:pt>
                <c:pt idx="50" formatCode="#,##0">
                  <c:v>6177</c:v>
                </c:pt>
                <c:pt idx="51" formatCode="#,##0">
                  <c:v>6993</c:v>
                </c:pt>
                <c:pt idx="52" formatCode="#,##0">
                  <c:v>6377</c:v>
                </c:pt>
                <c:pt idx="53" formatCode="#,##0">
                  <c:v>8757</c:v>
                </c:pt>
                <c:pt idx="54" formatCode="#,##0">
                  <c:v>5611</c:v>
                </c:pt>
                <c:pt idx="55" formatCode="#,##0">
                  <c:v>6177</c:v>
                </c:pt>
                <c:pt idx="56" formatCode="#,##0">
                  <c:v>6050</c:v>
                </c:pt>
                <c:pt idx="57" formatCode="#,##0">
                  <c:v>4682</c:v>
                </c:pt>
                <c:pt idx="58" formatCode="#,##0">
                  <c:v>5599</c:v>
                </c:pt>
                <c:pt idx="59" formatCode="#,##0">
                  <c:v>7977</c:v>
                </c:pt>
                <c:pt idx="60" formatCode="#,##0">
                  <c:v>9173</c:v>
                </c:pt>
                <c:pt idx="61" formatCode="#,##0">
                  <c:v>8596</c:v>
                </c:pt>
                <c:pt idx="62" formatCode="#,##0">
                  <c:v>9382</c:v>
                </c:pt>
                <c:pt idx="63" formatCode="#,##0">
                  <c:v>7273</c:v>
                </c:pt>
                <c:pt idx="64" formatCode="#,##0">
                  <c:v>5547</c:v>
                </c:pt>
                <c:pt idx="65" formatCode="#,##0">
                  <c:v>6619</c:v>
                </c:pt>
                <c:pt idx="66" formatCode="#,##0">
                  <c:v>5521</c:v>
                </c:pt>
                <c:pt idx="67" formatCode="#,##0">
                  <c:v>6777</c:v>
                </c:pt>
                <c:pt idx="68" formatCode="#,##0">
                  <c:v>11268</c:v>
                </c:pt>
                <c:pt idx="69" formatCode="#,##0">
                  <c:v>8638</c:v>
                </c:pt>
                <c:pt idx="70" formatCode="#,##0">
                  <c:v>9410</c:v>
                </c:pt>
                <c:pt idx="71" formatCode="#,##0">
                  <c:v>12323</c:v>
                </c:pt>
                <c:pt idx="72" formatCode="#,##0">
                  <c:v>12159</c:v>
                </c:pt>
                <c:pt idx="73" formatCode="#,##0">
                  <c:v>10516</c:v>
                </c:pt>
                <c:pt idx="74" formatCode="#,##0">
                  <c:v>12882</c:v>
                </c:pt>
                <c:pt idx="75" formatCode="#,##0">
                  <c:v>8967</c:v>
                </c:pt>
                <c:pt idx="76" formatCode="#,##0">
                  <c:v>9122</c:v>
                </c:pt>
                <c:pt idx="77" formatCode="#,##0">
                  <c:v>8019</c:v>
                </c:pt>
                <c:pt idx="78" formatCode="#,##0">
                  <c:v>7641</c:v>
                </c:pt>
                <c:pt idx="79" formatCode="#,##0">
                  <c:v>7181</c:v>
                </c:pt>
                <c:pt idx="80" formatCode="#,##0">
                  <c:v>6511</c:v>
                </c:pt>
                <c:pt idx="81" formatCode="#,##0">
                  <c:v>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A6-44A2-9ACB-B2A7F8C6B447}"/>
            </c:ext>
          </c:extLst>
        </c:ser>
        <c:ser>
          <c:idx val="6"/>
          <c:order val="2"/>
          <c:tx>
            <c:strRef>
              <c:f>'1997-家計資産負債'!$A$8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'1997-家計資産負債'!$B$8:$CE$8</c:f>
              <c:numCache>
                <c:formatCode>#,##0</c:formatCode>
                <c:ptCount val="82"/>
                <c:pt idx="0">
                  <c:v>144081</c:v>
                </c:pt>
                <c:pt idx="1">
                  <c:v>141010</c:v>
                </c:pt>
                <c:pt idx="2">
                  <c:v>141582</c:v>
                </c:pt>
                <c:pt idx="3">
                  <c:v>140593</c:v>
                </c:pt>
                <c:pt idx="4">
                  <c:v>140997</c:v>
                </c:pt>
                <c:pt idx="5">
                  <c:v>141930</c:v>
                </c:pt>
                <c:pt idx="6">
                  <c:v>142235</c:v>
                </c:pt>
                <c:pt idx="7">
                  <c:v>141501</c:v>
                </c:pt>
                <c:pt idx="8">
                  <c:v>141741</c:v>
                </c:pt>
                <c:pt idx="9">
                  <c:v>142837</c:v>
                </c:pt>
                <c:pt idx="10">
                  <c:v>143102</c:v>
                </c:pt>
                <c:pt idx="11">
                  <c:v>142578</c:v>
                </c:pt>
                <c:pt idx="12">
                  <c:v>142870</c:v>
                </c:pt>
                <c:pt idx="13">
                  <c:v>138403</c:v>
                </c:pt>
                <c:pt idx="14">
                  <c:v>138657</c:v>
                </c:pt>
                <c:pt idx="15">
                  <c:v>138278</c:v>
                </c:pt>
                <c:pt idx="16">
                  <c:v>137834</c:v>
                </c:pt>
                <c:pt idx="17">
                  <c:v>124771</c:v>
                </c:pt>
                <c:pt idx="18">
                  <c:v>124895</c:v>
                </c:pt>
                <c:pt idx="19">
                  <c:v>124589</c:v>
                </c:pt>
                <c:pt idx="20">
                  <c:v>124711</c:v>
                </c:pt>
                <c:pt idx="21">
                  <c:v>122941</c:v>
                </c:pt>
                <c:pt idx="22">
                  <c:v>122925</c:v>
                </c:pt>
                <c:pt idx="23">
                  <c:v>122713</c:v>
                </c:pt>
                <c:pt idx="24">
                  <c:v>122810</c:v>
                </c:pt>
                <c:pt idx="25">
                  <c:v>121941</c:v>
                </c:pt>
                <c:pt idx="26">
                  <c:v>122054</c:v>
                </c:pt>
                <c:pt idx="27">
                  <c:v>121908</c:v>
                </c:pt>
                <c:pt idx="28">
                  <c:v>122001</c:v>
                </c:pt>
                <c:pt idx="29">
                  <c:v>138949</c:v>
                </c:pt>
                <c:pt idx="30">
                  <c:v>138977</c:v>
                </c:pt>
                <c:pt idx="31">
                  <c:v>138462</c:v>
                </c:pt>
                <c:pt idx="32">
                  <c:v>138620</c:v>
                </c:pt>
                <c:pt idx="33">
                  <c:v>138958</c:v>
                </c:pt>
                <c:pt idx="34">
                  <c:v>139079</c:v>
                </c:pt>
                <c:pt idx="35">
                  <c:v>139040</c:v>
                </c:pt>
                <c:pt idx="36">
                  <c:v>139204</c:v>
                </c:pt>
                <c:pt idx="37">
                  <c:v>144642</c:v>
                </c:pt>
                <c:pt idx="38">
                  <c:v>145602</c:v>
                </c:pt>
                <c:pt idx="39">
                  <c:v>145654</c:v>
                </c:pt>
                <c:pt idx="40">
                  <c:v>146072</c:v>
                </c:pt>
                <c:pt idx="41">
                  <c:v>147218</c:v>
                </c:pt>
                <c:pt idx="42">
                  <c:v>148105</c:v>
                </c:pt>
                <c:pt idx="43">
                  <c:v>147946</c:v>
                </c:pt>
                <c:pt idx="44">
                  <c:v>146693</c:v>
                </c:pt>
                <c:pt idx="45">
                  <c:v>145878</c:v>
                </c:pt>
                <c:pt idx="46">
                  <c:v>146321</c:v>
                </c:pt>
                <c:pt idx="47">
                  <c:v>146680</c:v>
                </c:pt>
                <c:pt idx="48">
                  <c:v>147191</c:v>
                </c:pt>
                <c:pt idx="49">
                  <c:v>146292</c:v>
                </c:pt>
                <c:pt idx="50">
                  <c:v>146326</c:v>
                </c:pt>
                <c:pt idx="51">
                  <c:v>147166</c:v>
                </c:pt>
                <c:pt idx="52">
                  <c:v>147350</c:v>
                </c:pt>
                <c:pt idx="53">
                  <c:v>153629</c:v>
                </c:pt>
                <c:pt idx="54">
                  <c:v>155269</c:v>
                </c:pt>
                <c:pt idx="55">
                  <c:v>154662</c:v>
                </c:pt>
                <c:pt idx="56">
                  <c:v>154740</c:v>
                </c:pt>
                <c:pt idx="57">
                  <c:v>154564</c:v>
                </c:pt>
                <c:pt idx="58">
                  <c:v>154984</c:v>
                </c:pt>
                <c:pt idx="59">
                  <c:v>155259</c:v>
                </c:pt>
                <c:pt idx="60">
                  <c:v>155266</c:v>
                </c:pt>
                <c:pt idx="61">
                  <c:v>156146</c:v>
                </c:pt>
                <c:pt idx="62">
                  <c:v>156893</c:v>
                </c:pt>
                <c:pt idx="63">
                  <c:v>157225</c:v>
                </c:pt>
                <c:pt idx="64">
                  <c:v>157322</c:v>
                </c:pt>
                <c:pt idx="65">
                  <c:v>157780</c:v>
                </c:pt>
                <c:pt idx="66">
                  <c:v>158104</c:v>
                </c:pt>
                <c:pt idx="67">
                  <c:v>158808</c:v>
                </c:pt>
                <c:pt idx="68">
                  <c:v>159717</c:v>
                </c:pt>
                <c:pt idx="69">
                  <c:v>161309</c:v>
                </c:pt>
                <c:pt idx="70">
                  <c:v>162330</c:v>
                </c:pt>
                <c:pt idx="71">
                  <c:v>162676</c:v>
                </c:pt>
                <c:pt idx="72">
                  <c:v>163664</c:v>
                </c:pt>
                <c:pt idx="73">
                  <c:v>163620</c:v>
                </c:pt>
                <c:pt idx="74">
                  <c:v>162172</c:v>
                </c:pt>
                <c:pt idx="75">
                  <c:v>162681</c:v>
                </c:pt>
                <c:pt idx="76">
                  <c:v>162963</c:v>
                </c:pt>
                <c:pt idx="77">
                  <c:v>165013</c:v>
                </c:pt>
                <c:pt idx="78">
                  <c:v>165387</c:v>
                </c:pt>
                <c:pt idx="79">
                  <c:v>165999</c:v>
                </c:pt>
                <c:pt idx="80">
                  <c:v>166232</c:v>
                </c:pt>
                <c:pt idx="81">
                  <c:v>166694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A6-44A2-9ACB-B2A7F8C6B447}"/>
            </c:ext>
          </c:extLst>
        </c:ser>
        <c:ser>
          <c:idx val="7"/>
          <c:order val="3"/>
          <c:tx>
            <c:strRef>
              <c:f>'1997-家計資産負債'!$A$9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'1997-家計資産負債'!$B$9:$CE$9</c:f>
              <c:numCache>
                <c:formatCode>#,##0</c:formatCode>
                <c:ptCount val="82"/>
                <c:pt idx="0">
                  <c:v>480114</c:v>
                </c:pt>
                <c:pt idx="1">
                  <c:v>454727</c:v>
                </c:pt>
                <c:pt idx="2">
                  <c:v>459198</c:v>
                </c:pt>
                <c:pt idx="3">
                  <c:v>485881</c:v>
                </c:pt>
                <c:pt idx="4">
                  <c:v>468378</c:v>
                </c:pt>
                <c:pt idx="5">
                  <c:v>455091</c:v>
                </c:pt>
                <c:pt idx="6">
                  <c:v>441855</c:v>
                </c:pt>
                <c:pt idx="7">
                  <c:v>456664</c:v>
                </c:pt>
                <c:pt idx="8">
                  <c:v>452742</c:v>
                </c:pt>
                <c:pt idx="9">
                  <c:v>448564</c:v>
                </c:pt>
                <c:pt idx="10">
                  <c:v>439533</c:v>
                </c:pt>
                <c:pt idx="11">
                  <c:v>469601</c:v>
                </c:pt>
                <c:pt idx="12">
                  <c:v>441827</c:v>
                </c:pt>
                <c:pt idx="13">
                  <c:v>424582</c:v>
                </c:pt>
                <c:pt idx="14">
                  <c:v>437825</c:v>
                </c:pt>
                <c:pt idx="15">
                  <c:v>439002</c:v>
                </c:pt>
                <c:pt idx="16">
                  <c:v>443532</c:v>
                </c:pt>
                <c:pt idx="17">
                  <c:v>425381</c:v>
                </c:pt>
                <c:pt idx="18">
                  <c:v>438630</c:v>
                </c:pt>
                <c:pt idx="19">
                  <c:v>439551</c:v>
                </c:pt>
                <c:pt idx="20">
                  <c:v>441622</c:v>
                </c:pt>
                <c:pt idx="21">
                  <c:v>534989</c:v>
                </c:pt>
                <c:pt idx="22">
                  <c:v>516192</c:v>
                </c:pt>
                <c:pt idx="23">
                  <c:v>521817</c:v>
                </c:pt>
                <c:pt idx="24">
                  <c:v>530471</c:v>
                </c:pt>
                <c:pt idx="25">
                  <c:v>469379</c:v>
                </c:pt>
                <c:pt idx="26">
                  <c:v>467248</c:v>
                </c:pt>
                <c:pt idx="27">
                  <c:v>467828</c:v>
                </c:pt>
                <c:pt idx="28">
                  <c:v>469345</c:v>
                </c:pt>
                <c:pt idx="29">
                  <c:v>110758</c:v>
                </c:pt>
                <c:pt idx="30">
                  <c:v>111621</c:v>
                </c:pt>
                <c:pt idx="31">
                  <c:v>125165</c:v>
                </c:pt>
                <c:pt idx="32">
                  <c:v>135907</c:v>
                </c:pt>
                <c:pt idx="33">
                  <c:v>101409</c:v>
                </c:pt>
                <c:pt idx="34">
                  <c:v>111315</c:v>
                </c:pt>
                <c:pt idx="35">
                  <c:v>141902</c:v>
                </c:pt>
                <c:pt idx="36">
                  <c:v>147158</c:v>
                </c:pt>
                <c:pt idx="37">
                  <c:v>86425</c:v>
                </c:pt>
                <c:pt idx="38">
                  <c:v>112560</c:v>
                </c:pt>
                <c:pt idx="39">
                  <c:v>133237</c:v>
                </c:pt>
                <c:pt idx="40">
                  <c:v>147968</c:v>
                </c:pt>
                <c:pt idx="41">
                  <c:v>78817</c:v>
                </c:pt>
                <c:pt idx="42">
                  <c:v>72796</c:v>
                </c:pt>
                <c:pt idx="43">
                  <c:v>93425</c:v>
                </c:pt>
                <c:pt idx="44">
                  <c:v>103938</c:v>
                </c:pt>
                <c:pt idx="45">
                  <c:v>87902</c:v>
                </c:pt>
                <c:pt idx="46">
                  <c:v>106229</c:v>
                </c:pt>
                <c:pt idx="47">
                  <c:v>116984</c:v>
                </c:pt>
                <c:pt idx="48">
                  <c:v>113025</c:v>
                </c:pt>
                <c:pt idx="49">
                  <c:v>77555</c:v>
                </c:pt>
                <c:pt idx="50">
                  <c:v>75946</c:v>
                </c:pt>
                <c:pt idx="51">
                  <c:v>103101</c:v>
                </c:pt>
                <c:pt idx="52">
                  <c:v>94718</c:v>
                </c:pt>
                <c:pt idx="53">
                  <c:v>62743</c:v>
                </c:pt>
                <c:pt idx="54">
                  <c:v>88454</c:v>
                </c:pt>
                <c:pt idx="55">
                  <c:v>91727</c:v>
                </c:pt>
                <c:pt idx="56">
                  <c:v>97944</c:v>
                </c:pt>
                <c:pt idx="57">
                  <c:v>60947</c:v>
                </c:pt>
                <c:pt idx="58">
                  <c:v>74999</c:v>
                </c:pt>
                <c:pt idx="59">
                  <c:v>98576</c:v>
                </c:pt>
                <c:pt idx="60">
                  <c:v>102503</c:v>
                </c:pt>
                <c:pt idx="61">
                  <c:v>77458</c:v>
                </c:pt>
                <c:pt idx="62">
                  <c:v>98084</c:v>
                </c:pt>
                <c:pt idx="63">
                  <c:v>94014</c:v>
                </c:pt>
                <c:pt idx="64">
                  <c:v>93638</c:v>
                </c:pt>
                <c:pt idx="65">
                  <c:v>48858</c:v>
                </c:pt>
                <c:pt idx="66">
                  <c:v>77348</c:v>
                </c:pt>
                <c:pt idx="67">
                  <c:v>75041</c:v>
                </c:pt>
                <c:pt idx="68">
                  <c:v>110095</c:v>
                </c:pt>
                <c:pt idx="69">
                  <c:v>78232</c:v>
                </c:pt>
                <c:pt idx="70">
                  <c:v>84826</c:v>
                </c:pt>
                <c:pt idx="71">
                  <c:v>84694</c:v>
                </c:pt>
                <c:pt idx="72">
                  <c:v>140648</c:v>
                </c:pt>
                <c:pt idx="73">
                  <c:v>57678</c:v>
                </c:pt>
                <c:pt idx="74">
                  <c:v>94899</c:v>
                </c:pt>
                <c:pt idx="75">
                  <c:v>118524</c:v>
                </c:pt>
                <c:pt idx="76">
                  <c:v>112541</c:v>
                </c:pt>
                <c:pt idx="77">
                  <c:v>65378</c:v>
                </c:pt>
                <c:pt idx="78">
                  <c:v>73329</c:v>
                </c:pt>
                <c:pt idx="79">
                  <c:v>107380</c:v>
                </c:pt>
                <c:pt idx="80">
                  <c:v>95765</c:v>
                </c:pt>
                <c:pt idx="81">
                  <c:v>29301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A6-44A2-9ACB-B2A7F8C6B447}"/>
            </c:ext>
          </c:extLst>
        </c:ser>
        <c:ser>
          <c:idx val="8"/>
          <c:order val="4"/>
          <c:tx>
            <c:strRef>
              <c:f>'1997-家計資産負債'!$A$10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'1997-家計資産負債'!$B$10:$CE$10</c:f>
              <c:numCache>
                <c:formatCode>#,##0</c:formatCode>
                <c:ptCount val="82"/>
                <c:pt idx="0">
                  <c:v>49842</c:v>
                </c:pt>
                <c:pt idx="1">
                  <c:v>53296</c:v>
                </c:pt>
                <c:pt idx="2">
                  <c:v>52701</c:v>
                </c:pt>
                <c:pt idx="3">
                  <c:v>55366</c:v>
                </c:pt>
                <c:pt idx="4">
                  <c:v>46233</c:v>
                </c:pt>
                <c:pt idx="5">
                  <c:v>55697</c:v>
                </c:pt>
                <c:pt idx="6">
                  <c:v>56529</c:v>
                </c:pt>
                <c:pt idx="7">
                  <c:v>65368</c:v>
                </c:pt>
                <c:pt idx="8">
                  <c:v>46606</c:v>
                </c:pt>
                <c:pt idx="9">
                  <c:v>47412</c:v>
                </c:pt>
                <c:pt idx="10">
                  <c:v>49907</c:v>
                </c:pt>
                <c:pt idx="11">
                  <c:v>51844</c:v>
                </c:pt>
                <c:pt idx="12">
                  <c:v>62900</c:v>
                </c:pt>
                <c:pt idx="13">
                  <c:v>59472</c:v>
                </c:pt>
                <c:pt idx="14">
                  <c:v>69627</c:v>
                </c:pt>
                <c:pt idx="15">
                  <c:v>74036</c:v>
                </c:pt>
                <c:pt idx="16">
                  <c:v>81093</c:v>
                </c:pt>
                <c:pt idx="17">
                  <c:v>85206</c:v>
                </c:pt>
                <c:pt idx="18">
                  <c:v>93859</c:v>
                </c:pt>
                <c:pt idx="19">
                  <c:v>99183</c:v>
                </c:pt>
                <c:pt idx="20">
                  <c:v>72993</c:v>
                </c:pt>
                <c:pt idx="21">
                  <c:v>74140</c:v>
                </c:pt>
                <c:pt idx="22">
                  <c:v>89721</c:v>
                </c:pt>
                <c:pt idx="23">
                  <c:v>70931</c:v>
                </c:pt>
                <c:pt idx="24">
                  <c:v>70603</c:v>
                </c:pt>
                <c:pt idx="25">
                  <c:v>69120</c:v>
                </c:pt>
                <c:pt idx="26">
                  <c:v>73188</c:v>
                </c:pt>
                <c:pt idx="27">
                  <c:v>83817</c:v>
                </c:pt>
                <c:pt idx="28">
                  <c:v>77381</c:v>
                </c:pt>
                <c:pt idx="29">
                  <c:v>150998</c:v>
                </c:pt>
                <c:pt idx="30">
                  <c:v>174165</c:v>
                </c:pt>
                <c:pt idx="31">
                  <c:v>176828</c:v>
                </c:pt>
                <c:pt idx="32">
                  <c:v>156308</c:v>
                </c:pt>
                <c:pt idx="33">
                  <c:v>146264</c:v>
                </c:pt>
                <c:pt idx="34">
                  <c:v>137215</c:v>
                </c:pt>
                <c:pt idx="35">
                  <c:v>162768</c:v>
                </c:pt>
                <c:pt idx="36">
                  <c:v>192051</c:v>
                </c:pt>
                <c:pt idx="37">
                  <c:v>177625</c:v>
                </c:pt>
                <c:pt idx="38">
                  <c:v>190364</c:v>
                </c:pt>
                <c:pt idx="39">
                  <c:v>187678</c:v>
                </c:pt>
                <c:pt idx="40">
                  <c:v>175289</c:v>
                </c:pt>
                <c:pt idx="41">
                  <c:v>164028</c:v>
                </c:pt>
                <c:pt idx="42">
                  <c:v>178700</c:v>
                </c:pt>
                <c:pt idx="43">
                  <c:v>174266</c:v>
                </c:pt>
                <c:pt idx="44">
                  <c:v>86507</c:v>
                </c:pt>
                <c:pt idx="45">
                  <c:v>140484</c:v>
                </c:pt>
                <c:pt idx="46">
                  <c:v>155362</c:v>
                </c:pt>
                <c:pt idx="47">
                  <c:v>156777</c:v>
                </c:pt>
                <c:pt idx="48">
                  <c:v>172295</c:v>
                </c:pt>
                <c:pt idx="49">
                  <c:v>177231</c:v>
                </c:pt>
                <c:pt idx="50">
                  <c:v>164547</c:v>
                </c:pt>
                <c:pt idx="51">
                  <c:v>181122</c:v>
                </c:pt>
                <c:pt idx="52">
                  <c:v>162107</c:v>
                </c:pt>
                <c:pt idx="53">
                  <c:v>167681</c:v>
                </c:pt>
                <c:pt idx="54">
                  <c:v>158446</c:v>
                </c:pt>
                <c:pt idx="55">
                  <c:v>159263</c:v>
                </c:pt>
                <c:pt idx="56">
                  <c:v>158268</c:v>
                </c:pt>
                <c:pt idx="57">
                  <c:v>180508</c:v>
                </c:pt>
                <c:pt idx="58">
                  <c:v>181020</c:v>
                </c:pt>
                <c:pt idx="59">
                  <c:v>182586</c:v>
                </c:pt>
                <c:pt idx="60">
                  <c:v>178054</c:v>
                </c:pt>
                <c:pt idx="61">
                  <c:v>187395</c:v>
                </c:pt>
                <c:pt idx="62">
                  <c:v>172030</c:v>
                </c:pt>
                <c:pt idx="63">
                  <c:v>183490</c:v>
                </c:pt>
                <c:pt idx="64">
                  <c:v>184136</c:v>
                </c:pt>
                <c:pt idx="65">
                  <c:v>209276</c:v>
                </c:pt>
                <c:pt idx="66">
                  <c:v>215150</c:v>
                </c:pt>
                <c:pt idx="67">
                  <c:v>233757</c:v>
                </c:pt>
                <c:pt idx="68">
                  <c:v>238534</c:v>
                </c:pt>
                <c:pt idx="69">
                  <c:v>222977</c:v>
                </c:pt>
                <c:pt idx="70">
                  <c:v>215529</c:v>
                </c:pt>
                <c:pt idx="71">
                  <c:v>209389</c:v>
                </c:pt>
                <c:pt idx="72">
                  <c:v>203063</c:v>
                </c:pt>
                <c:pt idx="73">
                  <c:v>217261</c:v>
                </c:pt>
                <c:pt idx="74">
                  <c:v>210322</c:v>
                </c:pt>
                <c:pt idx="75">
                  <c:v>218324</c:v>
                </c:pt>
                <c:pt idx="76">
                  <c:v>238576</c:v>
                </c:pt>
                <c:pt idx="77">
                  <c:v>227773</c:v>
                </c:pt>
                <c:pt idx="78">
                  <c:v>233648</c:v>
                </c:pt>
                <c:pt idx="79">
                  <c:v>243588</c:v>
                </c:pt>
                <c:pt idx="80">
                  <c:v>240331</c:v>
                </c:pt>
                <c:pt idx="81">
                  <c:v>43387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A6-44A2-9ACB-B2A7F8C6B447}"/>
            </c:ext>
          </c:extLst>
        </c:ser>
        <c:ser>
          <c:idx val="9"/>
          <c:order val="5"/>
          <c:tx>
            <c:strRef>
              <c:f>'1997-家計資産負債'!$A$11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'1997-家計資産負債'!$B$11:$CE$11</c:f>
              <c:numCache>
                <c:formatCode>General</c:formatCode>
                <c:ptCount val="82"/>
                <c:pt idx="29">
                  <c:v>55082</c:v>
                </c:pt>
                <c:pt idx="30">
                  <c:v>52276</c:v>
                </c:pt>
                <c:pt idx="31">
                  <c:v>51953</c:v>
                </c:pt>
                <c:pt idx="32">
                  <c:v>54351</c:v>
                </c:pt>
                <c:pt idx="33">
                  <c:v>52163</c:v>
                </c:pt>
                <c:pt idx="34">
                  <c:v>48620</c:v>
                </c:pt>
                <c:pt idx="35">
                  <c:v>51067</c:v>
                </c:pt>
                <c:pt idx="36">
                  <c:v>53470</c:v>
                </c:pt>
                <c:pt idx="37">
                  <c:v>45836</c:v>
                </c:pt>
                <c:pt idx="38">
                  <c:v>44410</c:v>
                </c:pt>
                <c:pt idx="39">
                  <c:v>44795</c:v>
                </c:pt>
                <c:pt idx="40">
                  <c:v>47368</c:v>
                </c:pt>
                <c:pt idx="41">
                  <c:v>45742</c:v>
                </c:pt>
                <c:pt idx="42">
                  <c:v>43273</c:v>
                </c:pt>
                <c:pt idx="43">
                  <c:v>41805</c:v>
                </c:pt>
                <c:pt idx="44">
                  <c:v>41989</c:v>
                </c:pt>
                <c:pt idx="45">
                  <c:v>51686</c:v>
                </c:pt>
                <c:pt idx="46">
                  <c:v>48808</c:v>
                </c:pt>
                <c:pt idx="47">
                  <c:v>46362</c:v>
                </c:pt>
                <c:pt idx="48">
                  <c:v>49901</c:v>
                </c:pt>
                <c:pt idx="49">
                  <c:v>42629</c:v>
                </c:pt>
                <c:pt idx="50">
                  <c:v>41975</c:v>
                </c:pt>
                <c:pt idx="51">
                  <c:v>42592</c:v>
                </c:pt>
                <c:pt idx="52">
                  <c:v>45367</c:v>
                </c:pt>
                <c:pt idx="53">
                  <c:v>38902</c:v>
                </c:pt>
                <c:pt idx="54">
                  <c:v>37890</c:v>
                </c:pt>
                <c:pt idx="55">
                  <c:v>36927</c:v>
                </c:pt>
                <c:pt idx="56">
                  <c:v>39612</c:v>
                </c:pt>
                <c:pt idx="57">
                  <c:v>38714</c:v>
                </c:pt>
                <c:pt idx="58">
                  <c:v>36906</c:v>
                </c:pt>
                <c:pt idx="59">
                  <c:v>35642</c:v>
                </c:pt>
                <c:pt idx="60">
                  <c:v>37206</c:v>
                </c:pt>
                <c:pt idx="61">
                  <c:v>36038</c:v>
                </c:pt>
                <c:pt idx="62">
                  <c:v>34165</c:v>
                </c:pt>
                <c:pt idx="63">
                  <c:v>33272</c:v>
                </c:pt>
                <c:pt idx="64">
                  <c:v>36034</c:v>
                </c:pt>
                <c:pt idx="65">
                  <c:v>35741</c:v>
                </c:pt>
                <c:pt idx="66">
                  <c:v>32988</c:v>
                </c:pt>
                <c:pt idx="67">
                  <c:v>33166</c:v>
                </c:pt>
                <c:pt idx="68">
                  <c:v>36949</c:v>
                </c:pt>
                <c:pt idx="69">
                  <c:v>31240</c:v>
                </c:pt>
                <c:pt idx="70">
                  <c:v>30413</c:v>
                </c:pt>
                <c:pt idx="71">
                  <c:v>31006</c:v>
                </c:pt>
                <c:pt idx="72">
                  <c:v>33626</c:v>
                </c:pt>
                <c:pt idx="73">
                  <c:v>32901</c:v>
                </c:pt>
                <c:pt idx="74">
                  <c:v>30948</c:v>
                </c:pt>
                <c:pt idx="75">
                  <c:v>30669</c:v>
                </c:pt>
                <c:pt idx="76">
                  <c:v>33301</c:v>
                </c:pt>
                <c:pt idx="77">
                  <c:v>30310</c:v>
                </c:pt>
                <c:pt idx="78">
                  <c:v>28143</c:v>
                </c:pt>
                <c:pt idx="79">
                  <c:v>27892</c:v>
                </c:pt>
                <c:pt idx="80">
                  <c:v>28960</c:v>
                </c:pt>
                <c:pt idx="81">
                  <c:v>227796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A6-44A2-9ACB-B2A7F8C6B447}"/>
            </c:ext>
          </c:extLst>
        </c:ser>
        <c:ser>
          <c:idx val="10"/>
          <c:order val="6"/>
          <c:tx>
            <c:strRef>
              <c:f>'1997-家計資産負債'!$A$12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'1997-家計資産負債'!$B$12:$CE$12</c:f>
              <c:numCache>
                <c:formatCode>#,##0</c:formatCode>
                <c:ptCount val="82"/>
                <c:pt idx="0">
                  <c:v>21906</c:v>
                </c:pt>
                <c:pt idx="1">
                  <c:v>15439</c:v>
                </c:pt>
                <c:pt idx="2">
                  <c:v>17180</c:v>
                </c:pt>
                <c:pt idx="3">
                  <c:v>22075</c:v>
                </c:pt>
                <c:pt idx="4">
                  <c:v>21307</c:v>
                </c:pt>
                <c:pt idx="5">
                  <c:v>15638</c:v>
                </c:pt>
                <c:pt idx="6">
                  <c:v>14003</c:v>
                </c:pt>
                <c:pt idx="7">
                  <c:v>13488</c:v>
                </c:pt>
                <c:pt idx="8">
                  <c:v>15538</c:v>
                </c:pt>
                <c:pt idx="9">
                  <c:v>14034</c:v>
                </c:pt>
                <c:pt idx="10">
                  <c:v>11047</c:v>
                </c:pt>
                <c:pt idx="11">
                  <c:v>66428</c:v>
                </c:pt>
                <c:pt idx="12">
                  <c:v>63798</c:v>
                </c:pt>
                <c:pt idx="13">
                  <c:v>75669</c:v>
                </c:pt>
                <c:pt idx="14">
                  <c:v>64158</c:v>
                </c:pt>
                <c:pt idx="15">
                  <c:v>49958</c:v>
                </c:pt>
                <c:pt idx="16">
                  <c:v>61342</c:v>
                </c:pt>
                <c:pt idx="17">
                  <c:v>50049</c:v>
                </c:pt>
                <c:pt idx="18">
                  <c:v>58130</c:v>
                </c:pt>
                <c:pt idx="19">
                  <c:v>51038</c:v>
                </c:pt>
                <c:pt idx="20">
                  <c:v>62972</c:v>
                </c:pt>
                <c:pt idx="21">
                  <c:v>67505</c:v>
                </c:pt>
                <c:pt idx="22">
                  <c:v>77814</c:v>
                </c:pt>
                <c:pt idx="23">
                  <c:v>90631</c:v>
                </c:pt>
                <c:pt idx="24">
                  <c:v>95903</c:v>
                </c:pt>
                <c:pt idx="25">
                  <c:v>103789</c:v>
                </c:pt>
                <c:pt idx="26">
                  <c:v>104972</c:v>
                </c:pt>
                <c:pt idx="27">
                  <c:v>97307</c:v>
                </c:pt>
                <c:pt idx="28">
                  <c:v>101351</c:v>
                </c:pt>
                <c:pt idx="29">
                  <c:v>11749</c:v>
                </c:pt>
                <c:pt idx="30">
                  <c:v>14577</c:v>
                </c:pt>
                <c:pt idx="31">
                  <c:v>12939</c:v>
                </c:pt>
                <c:pt idx="32">
                  <c:v>11679</c:v>
                </c:pt>
                <c:pt idx="33">
                  <c:v>8088</c:v>
                </c:pt>
                <c:pt idx="34">
                  <c:v>14529</c:v>
                </c:pt>
                <c:pt idx="35">
                  <c:v>13263</c:v>
                </c:pt>
                <c:pt idx="36">
                  <c:v>17521</c:v>
                </c:pt>
                <c:pt idx="37">
                  <c:v>12493</c:v>
                </c:pt>
                <c:pt idx="38">
                  <c:v>11443</c:v>
                </c:pt>
                <c:pt idx="39">
                  <c:v>14180</c:v>
                </c:pt>
                <c:pt idx="40">
                  <c:v>13868</c:v>
                </c:pt>
                <c:pt idx="41">
                  <c:v>11047</c:v>
                </c:pt>
                <c:pt idx="42">
                  <c:v>12089</c:v>
                </c:pt>
                <c:pt idx="43">
                  <c:v>11942</c:v>
                </c:pt>
                <c:pt idx="44">
                  <c:v>15985</c:v>
                </c:pt>
                <c:pt idx="45">
                  <c:v>10923</c:v>
                </c:pt>
                <c:pt idx="46">
                  <c:v>15191</c:v>
                </c:pt>
                <c:pt idx="47">
                  <c:v>18031</c:v>
                </c:pt>
                <c:pt idx="48">
                  <c:v>16720</c:v>
                </c:pt>
                <c:pt idx="49">
                  <c:v>15972</c:v>
                </c:pt>
                <c:pt idx="50">
                  <c:v>23308</c:v>
                </c:pt>
                <c:pt idx="51">
                  <c:v>22090</c:v>
                </c:pt>
                <c:pt idx="52">
                  <c:v>16985</c:v>
                </c:pt>
                <c:pt idx="53">
                  <c:v>15735</c:v>
                </c:pt>
                <c:pt idx="54">
                  <c:v>19661</c:v>
                </c:pt>
                <c:pt idx="55">
                  <c:v>21197</c:v>
                </c:pt>
                <c:pt idx="56">
                  <c:v>18662</c:v>
                </c:pt>
                <c:pt idx="57">
                  <c:v>14068</c:v>
                </c:pt>
                <c:pt idx="58">
                  <c:v>22990</c:v>
                </c:pt>
                <c:pt idx="59">
                  <c:v>21335</c:v>
                </c:pt>
                <c:pt idx="60">
                  <c:v>18234</c:v>
                </c:pt>
                <c:pt idx="61">
                  <c:v>14715</c:v>
                </c:pt>
                <c:pt idx="62">
                  <c:v>16027</c:v>
                </c:pt>
                <c:pt idx="63">
                  <c:v>16606</c:v>
                </c:pt>
                <c:pt idx="64">
                  <c:v>16929</c:v>
                </c:pt>
                <c:pt idx="65">
                  <c:v>11808</c:v>
                </c:pt>
                <c:pt idx="66">
                  <c:v>14218</c:v>
                </c:pt>
                <c:pt idx="67">
                  <c:v>13260</c:v>
                </c:pt>
                <c:pt idx="68">
                  <c:v>15586</c:v>
                </c:pt>
                <c:pt idx="69">
                  <c:v>12107</c:v>
                </c:pt>
                <c:pt idx="70">
                  <c:v>13306</c:v>
                </c:pt>
                <c:pt idx="71">
                  <c:v>14563</c:v>
                </c:pt>
                <c:pt idx="72">
                  <c:v>15282</c:v>
                </c:pt>
                <c:pt idx="73">
                  <c:v>11647</c:v>
                </c:pt>
                <c:pt idx="74">
                  <c:v>13117</c:v>
                </c:pt>
                <c:pt idx="75">
                  <c:v>14238</c:v>
                </c:pt>
                <c:pt idx="76">
                  <c:v>12035</c:v>
                </c:pt>
                <c:pt idx="77">
                  <c:v>17369</c:v>
                </c:pt>
                <c:pt idx="78">
                  <c:v>20429</c:v>
                </c:pt>
                <c:pt idx="79">
                  <c:v>25915</c:v>
                </c:pt>
                <c:pt idx="80">
                  <c:v>20914</c:v>
                </c:pt>
                <c:pt idx="81">
                  <c:v>27520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A6-44A2-9ACB-B2A7F8C6B447}"/>
            </c:ext>
          </c:extLst>
        </c:ser>
        <c:ser>
          <c:idx val="12"/>
          <c:order val="7"/>
          <c:tx>
            <c:strRef>
              <c:f>'1997-家計資産負債'!$A$22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Ref>
              <c:f>'1997-家計資産負債'!$B$1:$CE$1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'1997-家計資産負債'!$B$22:$CE$22</c:f>
              <c:numCache>
                <c:formatCode>#,##0</c:formatCode>
                <c:ptCount val="82"/>
                <c:pt idx="0">
                  <c:v>8743865</c:v>
                </c:pt>
                <c:pt idx="1">
                  <c:v>8720926</c:v>
                </c:pt>
                <c:pt idx="2">
                  <c:v>8875101</c:v>
                </c:pt>
                <c:pt idx="3">
                  <c:v>8771374</c:v>
                </c:pt>
                <c:pt idx="4">
                  <c:v>9019738</c:v>
                </c:pt>
                <c:pt idx="5">
                  <c:v>9112827</c:v>
                </c:pt>
                <c:pt idx="6">
                  <c:v>9482733</c:v>
                </c:pt>
                <c:pt idx="7">
                  <c:v>9547972</c:v>
                </c:pt>
                <c:pt idx="8">
                  <c:v>9897686</c:v>
                </c:pt>
                <c:pt idx="9">
                  <c:v>9835523</c:v>
                </c:pt>
                <c:pt idx="10">
                  <c:v>9926602</c:v>
                </c:pt>
                <c:pt idx="11">
                  <c:v>9946124</c:v>
                </c:pt>
                <c:pt idx="12">
                  <c:v>10010657</c:v>
                </c:pt>
                <c:pt idx="13">
                  <c:v>9790758</c:v>
                </c:pt>
                <c:pt idx="14">
                  <c:v>10045429</c:v>
                </c:pt>
                <c:pt idx="15">
                  <c:v>9640162</c:v>
                </c:pt>
                <c:pt idx="16">
                  <c:v>9888457</c:v>
                </c:pt>
                <c:pt idx="17">
                  <c:v>10136173</c:v>
                </c:pt>
                <c:pt idx="18">
                  <c:v>10285956</c:v>
                </c:pt>
                <c:pt idx="19">
                  <c:v>10162979</c:v>
                </c:pt>
                <c:pt idx="20">
                  <c:v>10282711</c:v>
                </c:pt>
                <c:pt idx="21">
                  <c:v>10114260</c:v>
                </c:pt>
                <c:pt idx="22">
                  <c:v>10461442</c:v>
                </c:pt>
                <c:pt idx="23">
                  <c:v>10543915</c:v>
                </c:pt>
                <c:pt idx="24">
                  <c:v>10714140</c:v>
                </c:pt>
                <c:pt idx="25">
                  <c:v>10621019</c:v>
                </c:pt>
                <c:pt idx="26">
                  <c:v>10821153</c:v>
                </c:pt>
                <c:pt idx="27">
                  <c:v>10670261</c:v>
                </c:pt>
                <c:pt idx="28">
                  <c:v>10835540</c:v>
                </c:pt>
                <c:pt idx="29">
                  <c:v>12095696</c:v>
                </c:pt>
                <c:pt idx="30">
                  <c:v>12245093</c:v>
                </c:pt>
                <c:pt idx="31">
                  <c:v>12460265</c:v>
                </c:pt>
                <c:pt idx="32">
                  <c:v>13014582</c:v>
                </c:pt>
                <c:pt idx="33">
                  <c:v>12906539</c:v>
                </c:pt>
                <c:pt idx="34">
                  <c:v>12841637</c:v>
                </c:pt>
                <c:pt idx="35">
                  <c:v>12892858</c:v>
                </c:pt>
                <c:pt idx="36">
                  <c:v>13308846</c:v>
                </c:pt>
                <c:pt idx="37">
                  <c:v>13177578</c:v>
                </c:pt>
                <c:pt idx="38">
                  <c:v>13400817</c:v>
                </c:pt>
                <c:pt idx="39">
                  <c:v>13185646</c:v>
                </c:pt>
                <c:pt idx="40">
                  <c:v>12840115</c:v>
                </c:pt>
                <c:pt idx="41">
                  <c:v>12284964</c:v>
                </c:pt>
                <c:pt idx="42">
                  <c:v>12488427</c:v>
                </c:pt>
                <c:pt idx="43">
                  <c:v>12136443</c:v>
                </c:pt>
                <c:pt idx="44">
                  <c:v>11899341</c:v>
                </c:pt>
                <c:pt idx="45">
                  <c:v>11804661</c:v>
                </c:pt>
                <c:pt idx="46">
                  <c:v>12195574</c:v>
                </c:pt>
                <c:pt idx="47">
                  <c:v>12192786</c:v>
                </c:pt>
                <c:pt idx="48">
                  <c:v>12356671</c:v>
                </c:pt>
                <c:pt idx="49">
                  <c:v>12386837</c:v>
                </c:pt>
                <c:pt idx="50">
                  <c:v>12320021</c:v>
                </c:pt>
                <c:pt idx="51">
                  <c:v>12307974</c:v>
                </c:pt>
                <c:pt idx="52">
                  <c:v>12518175</c:v>
                </c:pt>
                <c:pt idx="53">
                  <c:v>12485285</c:v>
                </c:pt>
                <c:pt idx="54">
                  <c:v>12656944</c:v>
                </c:pt>
                <c:pt idx="55">
                  <c:v>12453961</c:v>
                </c:pt>
                <c:pt idx="56">
                  <c:v>12655346</c:v>
                </c:pt>
                <c:pt idx="57">
                  <c:v>12817893</c:v>
                </c:pt>
                <c:pt idx="58">
                  <c:v>12835585</c:v>
                </c:pt>
                <c:pt idx="59">
                  <c:v>12811821</c:v>
                </c:pt>
                <c:pt idx="60">
                  <c:v>13198602</c:v>
                </c:pt>
                <c:pt idx="61">
                  <c:v>13438437</c:v>
                </c:pt>
                <c:pt idx="62">
                  <c:v>13670514</c:v>
                </c:pt>
                <c:pt idx="63">
                  <c:v>13704103</c:v>
                </c:pt>
                <c:pt idx="64">
                  <c:v>14053274</c:v>
                </c:pt>
                <c:pt idx="65">
                  <c:v>13774701</c:v>
                </c:pt>
                <c:pt idx="66">
                  <c:v>14045868</c:v>
                </c:pt>
                <c:pt idx="67">
                  <c:v>14150885</c:v>
                </c:pt>
                <c:pt idx="68">
                  <c:v>14527571</c:v>
                </c:pt>
                <c:pt idx="69">
                  <c:v>14477042</c:v>
                </c:pt>
                <c:pt idx="70">
                  <c:v>14667553</c:v>
                </c:pt>
                <c:pt idx="71">
                  <c:v>14308222</c:v>
                </c:pt>
                <c:pt idx="72">
                  <c:v>14741671</c:v>
                </c:pt>
                <c:pt idx="73">
                  <c:v>14481104</c:v>
                </c:pt>
                <c:pt idx="74">
                  <c:v>14403763</c:v>
                </c:pt>
                <c:pt idx="75">
                  <c:v>14457791</c:v>
                </c:pt>
                <c:pt idx="76">
                  <c:v>14779946</c:v>
                </c:pt>
                <c:pt idx="77">
                  <c:v>14747320</c:v>
                </c:pt>
                <c:pt idx="78">
                  <c:v>14980827</c:v>
                </c:pt>
                <c:pt idx="79">
                  <c:v>15091205</c:v>
                </c:pt>
                <c:pt idx="80">
                  <c:v>15413037</c:v>
                </c:pt>
                <c:pt idx="81">
                  <c:v>15134026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A6-44A2-9ACB-B2A7F8C6B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81616"/>
        <c:axId val="767881944"/>
      </c:areaChart>
      <c:dateAx>
        <c:axId val="76788161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944"/>
        <c:crosses val="autoZero"/>
        <c:auto val="1"/>
        <c:lblOffset val="100"/>
        <c:baseTimeUnit val="months"/>
      </c:dateAx>
      <c:valAx>
        <c:axId val="7678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352252843394576"/>
          <c:y val="0.1209485272674249"/>
          <c:w val="0.19126968503937009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家計ＢＳ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448701083266467"/>
          <c:y val="0.11383287392617718"/>
          <c:w val="0.65378571645571815"/>
          <c:h val="0.715531973072706"/>
        </c:manualLayout>
      </c:layout>
      <c:barChart>
        <c:barDir val="col"/>
        <c:grouping val="stacked"/>
        <c:varyColors val="0"/>
        <c:ser>
          <c:idx val="2"/>
          <c:order val="0"/>
          <c:tx>
            <c:v>その他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110092759321322"/>
                  <c:y val="7.50487387030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02-4FA6-B10A-F0B4FD5ADE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val>
            <c:numRef>
              <c:f>家計BS!$E$6</c:f>
              <c:numCache>
                <c:formatCode>#,##0_);[Red]\(#,##0\)</c:formatCode>
                <c:ptCount val="1"/>
                <c:pt idx="0">
                  <c:v>597395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2-4FA6-B10A-F0B4FD5ADE45}"/>
            </c:ext>
          </c:extLst>
        </c:ser>
        <c:ser>
          <c:idx val="4"/>
          <c:order val="1"/>
          <c:tx>
            <c:v>保険年金等</c:v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674541694957096E-2"/>
                  <c:y val="-1.2507978623941871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家計BS!$E$5</c:f>
              <c:numCache>
                <c:formatCode>#,##0_);[Red]\(#,##0\)</c:formatCode>
                <c:ptCount val="1"/>
                <c:pt idx="0">
                  <c:v>5249624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02-4FA6-B10A-F0B4FD5ADE45}"/>
            </c:ext>
          </c:extLst>
        </c:ser>
        <c:ser>
          <c:idx val="1"/>
          <c:order val="2"/>
          <c:tx>
            <c:v>株式＆剰余金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2-4FA6-B10A-F0B4FD5ADE45}"/>
              </c:ext>
            </c:extLst>
          </c:dPt>
          <c:dLbls>
            <c:dLbl>
              <c:idx val="0"/>
              <c:layout>
                <c:manualLayout>
                  <c:x val="3.674541694957096E-2"/>
                  <c:y val="-1.2507978623941871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02-4FA6-B10A-F0B4FD5ADE4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(家計BS!$E$4,家計BS!$E$10)</c:f>
              <c:numCache>
                <c:formatCode>#,##0_);[Red]\(#,##0\)</c:formatCode>
                <c:ptCount val="2"/>
                <c:pt idx="0">
                  <c:v>2832188</c:v>
                </c:pt>
                <c:pt idx="1">
                  <c:v>15397441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2-4FA6-B10A-F0B4FD5ADE45}"/>
            </c:ext>
          </c:extLst>
        </c:ser>
        <c:ser>
          <c:idx val="3"/>
          <c:order val="3"/>
          <c:tx>
            <c:v>債務証券・その他の負債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2-4FA6-B10A-F0B4FD5ADE45}"/>
              </c:ext>
            </c:extLst>
          </c:dPt>
          <c:dLbls>
            <c:dLbl>
              <c:idx val="0"/>
              <c:layout>
                <c:manualLayout>
                  <c:x val="4.5931771186963767E-2"/>
                  <c:y val="-4.77582882655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02-4FA6-B10A-F0B4FD5ADE45}"/>
                </c:ext>
              </c:extLst>
            </c:dLbl>
            <c:dLbl>
              <c:idx val="1"/>
              <c:layout>
                <c:manualLayout>
                  <c:x val="-1.8605381226467502E-2"/>
                  <c:y val="8.5282657617124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(家計BS!$E$3,家計BS!$E$9)</c:f>
              <c:numCache>
                <c:formatCode>#,##0_);[Red]\(#,##0\)</c:formatCode>
                <c:ptCount val="2"/>
                <c:pt idx="0">
                  <c:v>235477</c:v>
                </c:pt>
                <c:pt idx="1">
                  <c:v>174733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02-4FA6-B10A-F0B4FD5ADE45}"/>
            </c:ext>
          </c:extLst>
        </c:ser>
        <c:ser>
          <c:idx val="0"/>
          <c:order val="4"/>
          <c:tx>
            <c:v>現金・預金＆借入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2-4FA6-B10A-F0B4FD5ADE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602-4FA6-B10A-F0B4FD5ADE45}"/>
                </c:ext>
              </c:extLst>
            </c:dLbl>
            <c:dLbl>
              <c:idx val="1"/>
              <c:layout>
                <c:manualLayout>
                  <c:x val="3.9807535028701935E-2"/>
                  <c:y val="-3.126994655985467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[1]BS!$C$2:$D$2</c:f>
              <c:strCache>
                <c:ptCount val="2"/>
                <c:pt idx="0">
                  <c:v>資産</c:v>
                </c:pt>
                <c:pt idx="1">
                  <c:v>負債・純資産</c:v>
                </c:pt>
              </c:strCache>
            </c:strRef>
          </c:cat>
          <c:val>
            <c:numRef>
              <c:f>(家計BS!$E$2,家計BS!$E$8)</c:f>
              <c:numCache>
                <c:formatCode>#,##0_);[Red]\(#,##0\)</c:formatCode>
                <c:ptCount val="2"/>
                <c:pt idx="0">
                  <c:v>9679442</c:v>
                </c:pt>
                <c:pt idx="1">
                  <c:v>3021952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02-4FA6-B10A-F0B4FD5A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8731248"/>
        <c:axId val="408728296"/>
      </c:barChart>
      <c:catAx>
        <c:axId val="4087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28296"/>
        <c:crosses val="autoZero"/>
        <c:auto val="1"/>
        <c:lblAlgn val="ctr"/>
        <c:lblOffset val="100"/>
        <c:noMultiLvlLbl val="0"/>
      </c:catAx>
      <c:valAx>
        <c:axId val="408728296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3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'79-18３末'!$A$2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'79-18３末'!$U$1:$AO$1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'79-18３末'!$U$2:$AO$2</c:f>
              <c:numCache>
                <c:formatCode>#,##0_);[Red]\(#,##0\)</c:formatCode>
                <c:ptCount val="21"/>
                <c:pt idx="0">
                  <c:v>7237920</c:v>
                </c:pt>
                <c:pt idx="1">
                  <c:v>7447381</c:v>
                </c:pt>
                <c:pt idx="2">
                  <c:v>7514288</c:v>
                </c:pt>
                <c:pt idx="3">
                  <c:v>7654295</c:v>
                </c:pt>
                <c:pt idx="4">
                  <c:v>7656957</c:v>
                </c:pt>
                <c:pt idx="5">
                  <c:v>7723379</c:v>
                </c:pt>
                <c:pt idx="6">
                  <c:v>7911393</c:v>
                </c:pt>
                <c:pt idx="7">
                  <c:v>7864435</c:v>
                </c:pt>
                <c:pt idx="8">
                  <c:v>7869099</c:v>
                </c:pt>
                <c:pt idx="9">
                  <c:v>7939890</c:v>
                </c:pt>
                <c:pt idx="10">
                  <c:v>8060030</c:v>
                </c:pt>
                <c:pt idx="11">
                  <c:v>8190118</c:v>
                </c:pt>
                <c:pt idx="12">
                  <c:v>8292830</c:v>
                </c:pt>
                <c:pt idx="13">
                  <c:v>8478765</c:v>
                </c:pt>
                <c:pt idx="14">
                  <c:v>8624943</c:v>
                </c:pt>
                <c:pt idx="15">
                  <c:v>8802344</c:v>
                </c:pt>
                <c:pt idx="16">
                  <c:v>8987488</c:v>
                </c:pt>
                <c:pt idx="17">
                  <c:v>9110607</c:v>
                </c:pt>
                <c:pt idx="18">
                  <c:v>9324761</c:v>
                </c:pt>
                <c:pt idx="19" formatCode="#,##0">
                  <c:v>9605473</c:v>
                </c:pt>
                <c:pt idx="20" formatCode="#,##0">
                  <c:v>9591385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6-4896-B680-0E8787F7977F}"/>
            </c:ext>
          </c:extLst>
        </c:ser>
        <c:ser>
          <c:idx val="1"/>
          <c:order val="1"/>
          <c:tx>
            <c:strRef>
              <c:f>'79-18３末'!$A$4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'79-18３末'!$U$1:$AO$1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'79-18３末'!$U$4:$AO$4</c:f>
              <c:numCache>
                <c:formatCode>#,##0_);[Red]\(#,##0\)</c:formatCode>
                <c:ptCount val="21"/>
                <c:pt idx="0">
                  <c:v>552013</c:v>
                </c:pt>
                <c:pt idx="1">
                  <c:v>505716</c:v>
                </c:pt>
                <c:pt idx="2">
                  <c:v>480797</c:v>
                </c:pt>
                <c:pt idx="3">
                  <c:v>418026</c:v>
                </c:pt>
                <c:pt idx="4">
                  <c:v>341711</c:v>
                </c:pt>
                <c:pt idx="5">
                  <c:v>322299</c:v>
                </c:pt>
                <c:pt idx="6">
                  <c:v>371034</c:v>
                </c:pt>
                <c:pt idx="7">
                  <c:v>403474</c:v>
                </c:pt>
                <c:pt idx="8">
                  <c:v>429418</c:v>
                </c:pt>
                <c:pt idx="9">
                  <c:v>436583</c:v>
                </c:pt>
                <c:pt idx="10">
                  <c:v>422686</c:v>
                </c:pt>
                <c:pt idx="11">
                  <c:v>410797</c:v>
                </c:pt>
                <c:pt idx="12">
                  <c:v>373868</c:v>
                </c:pt>
                <c:pt idx="13">
                  <c:v>339319</c:v>
                </c:pt>
                <c:pt idx="14">
                  <c:v>307857</c:v>
                </c:pt>
                <c:pt idx="15">
                  <c:v>282859</c:v>
                </c:pt>
                <c:pt idx="16">
                  <c:v>261560</c:v>
                </c:pt>
                <c:pt idx="17">
                  <c:v>255313</c:v>
                </c:pt>
                <c:pt idx="18">
                  <c:v>245446</c:v>
                </c:pt>
                <c:pt idx="19" formatCode="#,##0">
                  <c:v>232686</c:v>
                </c:pt>
                <c:pt idx="20" formatCode="#,##0">
                  <c:v>232453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5AD-A1A7-60B58505F36A}"/>
            </c:ext>
          </c:extLst>
        </c:ser>
        <c:ser>
          <c:idx val="2"/>
          <c:order val="2"/>
          <c:tx>
            <c:strRef>
              <c:f>'79-18３末'!$A$5</c:f>
              <c:strCache>
                <c:ptCount val="1"/>
                <c:pt idx="0">
                  <c:v>株式等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'79-18３末'!$U$1:$AO$1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'79-18３末'!$U$5:$AO$5</c:f>
              <c:numCache>
                <c:formatCode>#,##0_);[Red]\(#,##0\)</c:formatCode>
                <c:ptCount val="21"/>
                <c:pt idx="0">
                  <c:v>1225536</c:v>
                </c:pt>
                <c:pt idx="1">
                  <c:v>1702600</c:v>
                </c:pt>
                <c:pt idx="2">
                  <c:v>1468536</c:v>
                </c:pt>
                <c:pt idx="3">
                  <c:v>1229510</c:v>
                </c:pt>
                <c:pt idx="4">
                  <c:v>1059518</c:v>
                </c:pt>
                <c:pt idx="5">
                  <c:v>1577987</c:v>
                </c:pt>
                <c:pt idx="6">
                  <c:v>1736773</c:v>
                </c:pt>
                <c:pt idx="7">
                  <c:v>2538035</c:v>
                </c:pt>
                <c:pt idx="8">
                  <c:v>2694459</c:v>
                </c:pt>
                <c:pt idx="9">
                  <c:v>1812191</c:v>
                </c:pt>
                <c:pt idx="10">
                  <c:v>1327976</c:v>
                </c:pt>
                <c:pt idx="11">
                  <c:v>1611541</c:v>
                </c:pt>
                <c:pt idx="12">
                  <c:v>1677481</c:v>
                </c:pt>
                <c:pt idx="13">
                  <c:v>1677797</c:v>
                </c:pt>
                <c:pt idx="14">
                  <c:v>2038517</c:v>
                </c:pt>
                <c:pt idx="15">
                  <c:v>2262606</c:v>
                </c:pt>
                <c:pt idx="16">
                  <c:v>2657031</c:v>
                </c:pt>
                <c:pt idx="17">
                  <c:v>2595122</c:v>
                </c:pt>
                <c:pt idx="18">
                  <c:v>2814355</c:v>
                </c:pt>
                <c:pt idx="19" formatCode="#,##0">
                  <c:v>2719469</c:v>
                </c:pt>
                <c:pt idx="20" formatCode="#,##0">
                  <c:v>2760019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F-45AD-A1A7-60B58505F36A}"/>
            </c:ext>
          </c:extLst>
        </c:ser>
        <c:ser>
          <c:idx val="3"/>
          <c:order val="3"/>
          <c:tx>
            <c:strRef>
              <c:f>'79-18３末'!$A$6</c:f>
              <c:strCache>
                <c:ptCount val="1"/>
                <c:pt idx="0">
                  <c:v>保険・年金など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'79-18３末'!$U$1:$AO$1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'79-18３末'!$U$6:$AO$6</c:f>
              <c:numCache>
                <c:formatCode>#,##0_);[Red]\(#,##0\)</c:formatCode>
                <c:ptCount val="21"/>
                <c:pt idx="0">
                  <c:v>3589229</c:v>
                </c:pt>
                <c:pt idx="1">
                  <c:v>3698712</c:v>
                </c:pt>
                <c:pt idx="2">
                  <c:v>3776240</c:v>
                </c:pt>
                <c:pt idx="3">
                  <c:v>4186319</c:v>
                </c:pt>
                <c:pt idx="4">
                  <c:v>4232745</c:v>
                </c:pt>
                <c:pt idx="5">
                  <c:v>4130719</c:v>
                </c:pt>
                <c:pt idx="6">
                  <c:v>4806323</c:v>
                </c:pt>
                <c:pt idx="7">
                  <c:v>4817709</c:v>
                </c:pt>
                <c:pt idx="8">
                  <c:v>4829493</c:v>
                </c:pt>
                <c:pt idx="9">
                  <c:v>4739191</c:v>
                </c:pt>
                <c:pt idx="10">
                  <c:v>4660045</c:v>
                </c:pt>
                <c:pt idx="11">
                  <c:v>4700114</c:v>
                </c:pt>
                <c:pt idx="12">
                  <c:v>4706945</c:v>
                </c:pt>
                <c:pt idx="13">
                  <c:v>4763173</c:v>
                </c:pt>
                <c:pt idx="14">
                  <c:v>4924704</c:v>
                </c:pt>
                <c:pt idx="15">
                  <c:v>4951081</c:v>
                </c:pt>
                <c:pt idx="16">
                  <c:v>5138064</c:v>
                </c:pt>
                <c:pt idx="17">
                  <c:v>5163615</c:v>
                </c:pt>
                <c:pt idx="18">
                  <c:v>5183100</c:v>
                </c:pt>
                <c:pt idx="19" formatCode="#,##0">
                  <c:v>5220561</c:v>
                </c:pt>
                <c:pt idx="20" formatCode="#,##0">
                  <c:v>5218721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3F-45AD-A1A7-60B58505F36A}"/>
            </c:ext>
          </c:extLst>
        </c:ser>
        <c:ser>
          <c:idx val="4"/>
          <c:order val="4"/>
          <c:tx>
            <c:strRef>
              <c:f>'79-18３末'!$A$13</c:f>
              <c:strCache>
                <c:ptCount val="1"/>
                <c:pt idx="0">
                  <c:v>その他の資産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'79-18３末'!$U$1:$AO$1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'79-18３末'!$U$13:$AO$13</c:f>
              <c:numCache>
                <c:formatCode>#,##0_);[Red]\(#,##0\)</c:formatCode>
                <c:ptCount val="21"/>
                <c:pt idx="0">
                  <c:v>673042</c:v>
                </c:pt>
                <c:pt idx="1">
                  <c:v>656702</c:v>
                </c:pt>
                <c:pt idx="2">
                  <c:v>701548</c:v>
                </c:pt>
                <c:pt idx="3">
                  <c:v>687836</c:v>
                </c:pt>
                <c:pt idx="4">
                  <c:v>801641</c:v>
                </c:pt>
                <c:pt idx="5">
                  <c:v>765482</c:v>
                </c:pt>
                <c:pt idx="6">
                  <c:v>472107</c:v>
                </c:pt>
                <c:pt idx="7">
                  <c:v>444895</c:v>
                </c:pt>
                <c:pt idx="8">
                  <c:v>470500</c:v>
                </c:pt>
                <c:pt idx="9">
                  <c:v>453801</c:v>
                </c:pt>
                <c:pt idx="10">
                  <c:v>436508</c:v>
                </c:pt>
                <c:pt idx="11">
                  <c:v>458399</c:v>
                </c:pt>
                <c:pt idx="12">
                  <c:v>439994</c:v>
                </c:pt>
                <c:pt idx="13">
                  <c:v>444932</c:v>
                </c:pt>
                <c:pt idx="14">
                  <c:v>461130</c:v>
                </c:pt>
                <c:pt idx="15">
                  <c:v>468333</c:v>
                </c:pt>
                <c:pt idx="16">
                  <c:v>515653</c:v>
                </c:pt>
                <c:pt idx="17">
                  <c:v>492297</c:v>
                </c:pt>
                <c:pt idx="18">
                  <c:v>512114</c:v>
                </c:pt>
                <c:pt idx="19" formatCode="#,##0">
                  <c:v>512016</c:v>
                </c:pt>
                <c:pt idx="20" formatCode="#,##0">
                  <c:v>506131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3F-45AD-A1A7-60B58505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67939824"/>
        <c:axId val="467940152"/>
      </c:barChart>
      <c:catAx>
        <c:axId val="4679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40152"/>
        <c:crosses val="autoZero"/>
        <c:auto val="1"/>
        <c:lblAlgn val="ctr"/>
        <c:lblOffset val="100"/>
        <c:noMultiLvlLbl val="0"/>
      </c:catAx>
      <c:valAx>
        <c:axId val="4679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3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5336832895888"/>
          <c:y val="6.0185185185185182E-2"/>
          <c:w val="0.72885170603674543"/>
          <c:h val="0.870370370370370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'79-18３末'!$A$22</c:f>
              <c:strCache>
                <c:ptCount val="1"/>
                <c:pt idx="0">
                  <c:v>純金融資産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'79-18３末'!$B$22:$AO$22</c:f>
              <c:numCache>
                <c:formatCode>#,##0_);[Red]\(#,##0\)</c:formatCode>
                <c:ptCount val="40"/>
                <c:pt idx="0">
                  <c:v>2098123</c:v>
                </c:pt>
                <c:pt idx="1">
                  <c:v>2387823</c:v>
                </c:pt>
                <c:pt idx="2">
                  <c:v>2597887</c:v>
                </c:pt>
                <c:pt idx="3">
                  <c:v>2881273</c:v>
                </c:pt>
                <c:pt idx="4">
                  <c:v>3345389</c:v>
                </c:pt>
                <c:pt idx="5">
                  <c:v>3673497</c:v>
                </c:pt>
                <c:pt idx="6">
                  <c:v>4230982</c:v>
                </c:pt>
                <c:pt idx="7">
                  <c:v>5029014</c:v>
                </c:pt>
                <c:pt idx="8">
                  <c:v>5853834</c:v>
                </c:pt>
                <c:pt idx="9">
                  <c:v>6467224</c:v>
                </c:pt>
                <c:pt idx="10">
                  <c:v>6658503</c:v>
                </c:pt>
                <c:pt idx="11">
                  <c:v>6748189</c:v>
                </c:pt>
                <c:pt idx="12">
                  <c:v>6688202</c:v>
                </c:pt>
                <c:pt idx="13">
                  <c:v>7134351</c:v>
                </c:pt>
                <c:pt idx="14">
                  <c:v>7635136</c:v>
                </c:pt>
                <c:pt idx="15">
                  <c:v>7883242</c:v>
                </c:pt>
                <c:pt idx="16">
                  <c:v>8487449</c:v>
                </c:pt>
                <c:pt idx="17">
                  <c:v>8471333</c:v>
                </c:pt>
                <c:pt idx="18">
                  <c:v>8720926</c:v>
                </c:pt>
                <c:pt idx="19">
                  <c:v>9112827</c:v>
                </c:pt>
                <c:pt idx="20">
                  <c:v>9835523</c:v>
                </c:pt>
                <c:pt idx="21">
                  <c:v>9790758</c:v>
                </c:pt>
                <c:pt idx="22">
                  <c:v>10136173</c:v>
                </c:pt>
                <c:pt idx="23">
                  <c:v>10114260</c:v>
                </c:pt>
                <c:pt idx="24">
                  <c:v>10621019</c:v>
                </c:pt>
                <c:pt idx="25">
                  <c:v>12071163</c:v>
                </c:pt>
                <c:pt idx="26">
                  <c:v>12892930</c:v>
                </c:pt>
                <c:pt idx="27">
                  <c:v>13182629</c:v>
                </c:pt>
                <c:pt idx="28">
                  <c:v>12262187</c:v>
                </c:pt>
                <c:pt idx="29">
                  <c:v>11771502</c:v>
                </c:pt>
                <c:pt idx="30">
                  <c:v>12347185</c:v>
                </c:pt>
                <c:pt idx="31">
                  <c:v>12427589</c:v>
                </c:pt>
                <c:pt idx="32">
                  <c:v>12782743</c:v>
                </c:pt>
                <c:pt idx="33">
                  <c:v>13418595</c:v>
                </c:pt>
                <c:pt idx="34">
                  <c:v>13779777</c:v>
                </c:pt>
                <c:pt idx="35">
                  <c:v>14525122</c:v>
                </c:pt>
                <c:pt idx="36">
                  <c:v>14512481</c:v>
                </c:pt>
                <c:pt idx="37">
                  <c:v>14910207</c:v>
                </c:pt>
                <c:pt idx="38" formatCode="#,##0">
                  <c:v>15114704</c:v>
                </c:pt>
                <c:pt idx="39" formatCode="#,##0">
                  <c:v>15306601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F7-45E2-87D1-C7FA1A50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939824"/>
        <c:axId val="467940152"/>
      </c:barChart>
      <c:lineChart>
        <c:grouping val="standard"/>
        <c:varyColors val="0"/>
        <c:ser>
          <c:idx val="2"/>
          <c:order val="1"/>
          <c:tx>
            <c:strRef>
              <c:f>'79-18３末'!$A$25</c:f>
              <c:strCache>
                <c:ptCount val="1"/>
                <c:pt idx="0">
                  <c:v>家計純資産比率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'79-18３末'!$B$25:$AO$25</c:f>
              <c:numCache>
                <c:formatCode>0.00%</c:formatCode>
                <c:ptCount val="40"/>
                <c:pt idx="0">
                  <c:v>0.63245186126784991</c:v>
                </c:pt>
                <c:pt idx="1">
                  <c:v>0.64188358949200608</c:v>
                </c:pt>
                <c:pt idx="2">
                  <c:v>0.64139435025012503</c:v>
                </c:pt>
                <c:pt idx="3">
                  <c:v>0.64341632639844937</c:v>
                </c:pt>
                <c:pt idx="4">
                  <c:v>0.65748773765811042</c:v>
                </c:pt>
                <c:pt idx="5">
                  <c:v>0.66098883362500715</c:v>
                </c:pt>
                <c:pt idx="6">
                  <c:v>0.67522099178591999</c:v>
                </c:pt>
                <c:pt idx="7">
                  <c:v>0.69424294873936376</c:v>
                </c:pt>
                <c:pt idx="8">
                  <c:v>0.70311299072318556</c:v>
                </c:pt>
                <c:pt idx="9">
                  <c:v>0.69849144250713779</c:v>
                </c:pt>
                <c:pt idx="10">
                  <c:v>0.67783544746434077</c:v>
                </c:pt>
                <c:pt idx="11">
                  <c:v>0.66347924355259391</c:v>
                </c:pt>
                <c:pt idx="12">
                  <c:v>0.65194620241596868</c:v>
                </c:pt>
                <c:pt idx="13">
                  <c:v>0.66279811906144825</c:v>
                </c:pt>
                <c:pt idx="14">
                  <c:v>0.67337192636767251</c:v>
                </c:pt>
                <c:pt idx="15">
                  <c:v>0.66960776527498478</c:v>
                </c:pt>
                <c:pt idx="16">
                  <c:v>0.67565359678741199</c:v>
                </c:pt>
                <c:pt idx="17">
                  <c:v>0.67207118866877458</c:v>
                </c:pt>
                <c:pt idx="18">
                  <c:v>0.67791455203623285</c:v>
                </c:pt>
                <c:pt idx="19">
                  <c:v>0.68632365146478236</c:v>
                </c:pt>
                <c:pt idx="20">
                  <c:v>0.70198023554306288</c:v>
                </c:pt>
                <c:pt idx="21">
                  <c:v>0.70227894468916308</c:v>
                </c:pt>
                <c:pt idx="22">
                  <c:v>0.71502419655324156</c:v>
                </c:pt>
                <c:pt idx="23">
                  <c:v>0.71770149551125229</c:v>
                </c:pt>
                <c:pt idx="24">
                  <c:v>0.73148188833147632</c:v>
                </c:pt>
                <c:pt idx="25">
                  <c:v>0.78908713310493195</c:v>
                </c:pt>
                <c:pt idx="26">
                  <c:v>0.80237056889023206</c:v>
                </c:pt>
                <c:pt idx="27">
                  <c:v>0.80909925011211892</c:v>
                </c:pt>
                <c:pt idx="28">
                  <c:v>0.79719550352705848</c:v>
                </c:pt>
                <c:pt idx="29">
                  <c:v>0.78964973071818434</c:v>
                </c:pt>
                <c:pt idx="30">
                  <c:v>0.80327954600650098</c:v>
                </c:pt>
                <c:pt idx="31">
                  <c:v>0.80223964467897024</c:v>
                </c:pt>
                <c:pt idx="32">
                  <c:v>0.81398079443015292</c:v>
                </c:pt>
                <c:pt idx="33">
                  <c:v>0.82035037764217011</c:v>
                </c:pt>
                <c:pt idx="34">
                  <c:v>0.82182821806568684</c:v>
                </c:pt>
                <c:pt idx="35">
                  <c:v>0.82718056633459747</c:v>
                </c:pt>
                <c:pt idx="36">
                  <c:v>0.82377924129222335</c:v>
                </c:pt>
                <c:pt idx="37">
                  <c:v>0.8246898081038172</c:v>
                </c:pt>
                <c:pt idx="38">
                  <c:v>0.8263824270969079</c:v>
                </c:pt>
                <c:pt idx="39">
                  <c:v>0.83602841685888396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E-4461-AEE5-E5428C69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235824"/>
        <c:axId val="589236152"/>
      </c:lineChart>
      <c:catAx>
        <c:axId val="46793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940152"/>
        <c:crosses val="autoZero"/>
        <c:auto val="1"/>
        <c:lblAlgn val="ctr"/>
        <c:lblOffset val="100"/>
        <c:noMultiLvlLbl val="0"/>
      </c:catAx>
      <c:valAx>
        <c:axId val="4679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39824"/>
        <c:crosses val="autoZero"/>
        <c:crossBetween val="between"/>
      </c:valAx>
      <c:valAx>
        <c:axId val="58923615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9235824"/>
        <c:crosses val="max"/>
        <c:crossBetween val="between"/>
      </c:valAx>
      <c:catAx>
        <c:axId val="58923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2361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家計の金融資産構成①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3164515893846601"/>
          <c:w val="0.849592738407699"/>
          <c:h val="0.582681904345290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'79-18３末'!$A$1</c:f>
              <c:strCache>
                <c:ptCount val="1"/>
                <c:pt idx="0">
                  <c:v>XXXX年３月末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E-4528-BC01-0B741F5458F1}"/>
            </c:ext>
          </c:extLst>
        </c:ser>
        <c:ser>
          <c:idx val="1"/>
          <c:order val="1"/>
          <c:tx>
            <c:strRef>
              <c:f>'79-18３末'!$A$2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'79-18３末'!$B$2:$AO$2</c:f>
              <c:numCache>
                <c:formatCode>#,##0_);[Red]\(#,##0\)</c:formatCode>
                <c:ptCount val="40"/>
                <c:pt idx="0">
                  <c:v>1948234</c:v>
                </c:pt>
                <c:pt idx="1">
                  <c:v>2174447</c:v>
                </c:pt>
                <c:pt idx="2">
                  <c:v>2416292</c:v>
                </c:pt>
                <c:pt idx="3">
                  <c:v>2627648</c:v>
                </c:pt>
                <c:pt idx="4">
                  <c:v>2827925</c:v>
                </c:pt>
                <c:pt idx="5">
                  <c:v>3054117</c:v>
                </c:pt>
                <c:pt idx="6">
                  <c:v>3294078</c:v>
                </c:pt>
                <c:pt idx="7">
                  <c:v>3545346</c:v>
                </c:pt>
                <c:pt idx="8">
                  <c:v>3818660</c:v>
                </c:pt>
                <c:pt idx="9">
                  <c:v>4100172</c:v>
                </c:pt>
                <c:pt idx="10">
                  <c:v>4479416</c:v>
                </c:pt>
                <c:pt idx="11">
                  <c:v>4818226</c:v>
                </c:pt>
                <c:pt idx="12">
                  <c:v>5171566</c:v>
                </c:pt>
                <c:pt idx="13">
                  <c:v>5404633</c:v>
                </c:pt>
                <c:pt idx="14">
                  <c:v>5669572</c:v>
                </c:pt>
                <c:pt idx="15">
                  <c:v>6007085</c:v>
                </c:pt>
                <c:pt idx="16">
                  <c:v>6296360</c:v>
                </c:pt>
                <c:pt idx="17">
                  <c:v>6583875</c:v>
                </c:pt>
                <c:pt idx="18">
                  <c:v>6940141</c:v>
                </c:pt>
                <c:pt idx="19">
                  <c:v>7237920</c:v>
                </c:pt>
                <c:pt idx="20">
                  <c:v>7447381</c:v>
                </c:pt>
                <c:pt idx="21">
                  <c:v>7514288</c:v>
                </c:pt>
                <c:pt idx="22">
                  <c:v>7654295</c:v>
                </c:pt>
                <c:pt idx="23">
                  <c:v>7656957</c:v>
                </c:pt>
                <c:pt idx="24">
                  <c:v>7723379</c:v>
                </c:pt>
                <c:pt idx="25">
                  <c:v>7911393</c:v>
                </c:pt>
                <c:pt idx="26">
                  <c:v>7864435</c:v>
                </c:pt>
                <c:pt idx="27">
                  <c:v>7869099</c:v>
                </c:pt>
                <c:pt idx="28">
                  <c:v>7939890</c:v>
                </c:pt>
                <c:pt idx="29">
                  <c:v>8060030</c:v>
                </c:pt>
                <c:pt idx="30">
                  <c:v>8190118</c:v>
                </c:pt>
                <c:pt idx="31">
                  <c:v>8292830</c:v>
                </c:pt>
                <c:pt idx="32">
                  <c:v>8478765</c:v>
                </c:pt>
                <c:pt idx="33">
                  <c:v>8624943</c:v>
                </c:pt>
                <c:pt idx="34">
                  <c:v>8802344</c:v>
                </c:pt>
                <c:pt idx="35">
                  <c:v>8987488</c:v>
                </c:pt>
                <c:pt idx="36">
                  <c:v>9110607</c:v>
                </c:pt>
                <c:pt idx="37">
                  <c:v>9324761</c:v>
                </c:pt>
                <c:pt idx="38" formatCode="#,##0">
                  <c:v>9605473</c:v>
                </c:pt>
                <c:pt idx="39" formatCode="#,##0">
                  <c:v>9591385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E-4528-BC01-0B741F5458F1}"/>
            </c:ext>
          </c:extLst>
        </c:ser>
        <c:ser>
          <c:idx val="2"/>
          <c:order val="2"/>
          <c:tx>
            <c:strRef>
              <c:f>'79-18３末'!$A$3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'79-18３末'!$B$3:$AN$3</c:f>
            </c:numRef>
          </c:val>
          <c:extLst>
            <c:ext xmlns:c16="http://schemas.microsoft.com/office/drawing/2014/chart" uri="{C3380CC4-5D6E-409C-BE32-E72D297353CC}">
              <c16:uniqueId val="{00000002-EF9E-4528-BC01-0B741F5458F1}"/>
            </c:ext>
          </c:extLst>
        </c:ser>
        <c:ser>
          <c:idx val="3"/>
          <c:order val="3"/>
          <c:tx>
            <c:strRef>
              <c:f>'79-18３末'!$A$4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'79-18３末'!$B$4:$AO$4</c:f>
              <c:numCache>
                <c:formatCode>#,##0_);[Red]\(#,##0\)</c:formatCode>
                <c:ptCount val="40"/>
                <c:pt idx="0">
                  <c:v>233710</c:v>
                </c:pt>
                <c:pt idx="1">
                  <c:v>273593</c:v>
                </c:pt>
                <c:pt idx="2">
                  <c:v>285367</c:v>
                </c:pt>
                <c:pt idx="3">
                  <c:v>332630</c:v>
                </c:pt>
                <c:pt idx="4">
                  <c:v>392162</c:v>
                </c:pt>
                <c:pt idx="5">
                  <c:v>427028</c:v>
                </c:pt>
                <c:pt idx="6">
                  <c:v>480063</c:v>
                </c:pt>
                <c:pt idx="7">
                  <c:v>488425</c:v>
                </c:pt>
                <c:pt idx="8">
                  <c:v>493398</c:v>
                </c:pt>
                <c:pt idx="9">
                  <c:v>479888</c:v>
                </c:pt>
                <c:pt idx="10">
                  <c:v>534690</c:v>
                </c:pt>
                <c:pt idx="11">
                  <c:v>643453</c:v>
                </c:pt>
                <c:pt idx="12">
                  <c:v>715051</c:v>
                </c:pt>
                <c:pt idx="13">
                  <c:v>781594</c:v>
                </c:pt>
                <c:pt idx="14">
                  <c:v>791074</c:v>
                </c:pt>
                <c:pt idx="15">
                  <c:v>797694</c:v>
                </c:pt>
                <c:pt idx="16">
                  <c:v>740619</c:v>
                </c:pt>
                <c:pt idx="17">
                  <c:v>693039</c:v>
                </c:pt>
                <c:pt idx="18">
                  <c:v>623218</c:v>
                </c:pt>
                <c:pt idx="19">
                  <c:v>552013</c:v>
                </c:pt>
                <c:pt idx="20">
                  <c:v>505716</c:v>
                </c:pt>
                <c:pt idx="21">
                  <c:v>480797</c:v>
                </c:pt>
                <c:pt idx="22">
                  <c:v>418026</c:v>
                </c:pt>
                <c:pt idx="23">
                  <c:v>341711</c:v>
                </c:pt>
                <c:pt idx="24">
                  <c:v>322299</c:v>
                </c:pt>
                <c:pt idx="25">
                  <c:v>371034</c:v>
                </c:pt>
                <c:pt idx="26">
                  <c:v>403474</c:v>
                </c:pt>
                <c:pt idx="27">
                  <c:v>429418</c:v>
                </c:pt>
                <c:pt idx="28">
                  <c:v>436583</c:v>
                </c:pt>
                <c:pt idx="29">
                  <c:v>422686</c:v>
                </c:pt>
                <c:pt idx="30">
                  <c:v>410797</c:v>
                </c:pt>
                <c:pt idx="31">
                  <c:v>373868</c:v>
                </c:pt>
                <c:pt idx="32">
                  <c:v>339319</c:v>
                </c:pt>
                <c:pt idx="33">
                  <c:v>307857</c:v>
                </c:pt>
                <c:pt idx="34">
                  <c:v>282859</c:v>
                </c:pt>
                <c:pt idx="35">
                  <c:v>261560</c:v>
                </c:pt>
                <c:pt idx="36">
                  <c:v>255313</c:v>
                </c:pt>
                <c:pt idx="37">
                  <c:v>245446</c:v>
                </c:pt>
                <c:pt idx="38" formatCode="#,##0">
                  <c:v>232686</c:v>
                </c:pt>
                <c:pt idx="39" formatCode="#,##0">
                  <c:v>232453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9E-4528-BC01-0B741F5458F1}"/>
            </c:ext>
          </c:extLst>
        </c:ser>
        <c:ser>
          <c:idx val="4"/>
          <c:order val="4"/>
          <c:tx>
            <c:strRef>
              <c:f>'79-18３末'!$A$5</c:f>
              <c:strCache>
                <c:ptCount val="1"/>
                <c:pt idx="0">
                  <c:v>株式等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'79-18３末'!$B$5:$AO$5</c:f>
              <c:numCache>
                <c:formatCode>#,##0_);[Red]\(#,##0\)</c:formatCode>
                <c:ptCount val="40"/>
                <c:pt idx="0">
                  <c:v>494691</c:v>
                </c:pt>
                <c:pt idx="1">
                  <c:v>536869</c:v>
                </c:pt>
                <c:pt idx="2">
                  <c:v>526688</c:v>
                </c:pt>
                <c:pt idx="3">
                  <c:v>592312</c:v>
                </c:pt>
                <c:pt idx="4">
                  <c:v>818345</c:v>
                </c:pt>
                <c:pt idx="5">
                  <c:v>888094</c:v>
                </c:pt>
                <c:pt idx="6">
                  <c:v>1145225</c:v>
                </c:pt>
                <c:pt idx="7">
                  <c:v>1625002</c:v>
                </c:pt>
                <c:pt idx="8">
                  <c:v>2169999</c:v>
                </c:pt>
                <c:pt idx="9">
                  <c:v>2548406</c:v>
                </c:pt>
                <c:pt idx="10">
                  <c:v>2413415</c:v>
                </c:pt>
                <c:pt idx="11">
                  <c:v>2065382</c:v>
                </c:pt>
                <c:pt idx="12">
                  <c:v>1539328</c:v>
                </c:pt>
                <c:pt idx="13">
                  <c:v>1460967</c:v>
                </c:pt>
                <c:pt idx="14">
                  <c:v>1510995</c:v>
                </c:pt>
                <c:pt idx="15">
                  <c:v>1406191</c:v>
                </c:pt>
                <c:pt idx="16">
                  <c:v>1731860</c:v>
                </c:pt>
                <c:pt idx="17">
                  <c:v>1311766</c:v>
                </c:pt>
                <c:pt idx="18">
                  <c:v>1151169</c:v>
                </c:pt>
                <c:pt idx="19">
                  <c:v>1225536</c:v>
                </c:pt>
                <c:pt idx="20">
                  <c:v>1702600</c:v>
                </c:pt>
                <c:pt idx="21">
                  <c:v>1468536</c:v>
                </c:pt>
                <c:pt idx="22">
                  <c:v>1229510</c:v>
                </c:pt>
                <c:pt idx="23">
                  <c:v>1059518</c:v>
                </c:pt>
                <c:pt idx="24">
                  <c:v>1577987</c:v>
                </c:pt>
                <c:pt idx="25">
                  <c:v>1736773</c:v>
                </c:pt>
                <c:pt idx="26">
                  <c:v>2538035</c:v>
                </c:pt>
                <c:pt idx="27">
                  <c:v>2694459</c:v>
                </c:pt>
                <c:pt idx="28">
                  <c:v>1812191</c:v>
                </c:pt>
                <c:pt idx="29">
                  <c:v>1327976</c:v>
                </c:pt>
                <c:pt idx="30">
                  <c:v>1611541</c:v>
                </c:pt>
                <c:pt idx="31">
                  <c:v>1677481</c:v>
                </c:pt>
                <c:pt idx="32">
                  <c:v>1677797</c:v>
                </c:pt>
                <c:pt idx="33">
                  <c:v>2038517</c:v>
                </c:pt>
                <c:pt idx="34">
                  <c:v>2262606</c:v>
                </c:pt>
                <c:pt idx="35">
                  <c:v>2657031</c:v>
                </c:pt>
                <c:pt idx="36">
                  <c:v>2595122</c:v>
                </c:pt>
                <c:pt idx="37">
                  <c:v>2814355</c:v>
                </c:pt>
                <c:pt idx="38" formatCode="#,##0">
                  <c:v>2719469</c:v>
                </c:pt>
                <c:pt idx="39" formatCode="#,##0">
                  <c:v>2760019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9E-4528-BC01-0B741F5458F1}"/>
            </c:ext>
          </c:extLst>
        </c:ser>
        <c:ser>
          <c:idx val="5"/>
          <c:order val="5"/>
          <c:tx>
            <c:strRef>
              <c:f>'79-18３末'!$A$6</c:f>
              <c:strCache>
                <c:ptCount val="1"/>
                <c:pt idx="0">
                  <c:v>保険・年金など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'79-18３末'!$B$6:$AO$6</c:f>
              <c:numCache>
                <c:formatCode>#,##0_);[Red]\(#,##0\)</c:formatCode>
                <c:ptCount val="40"/>
                <c:pt idx="0">
                  <c:v>432124</c:v>
                </c:pt>
                <c:pt idx="1">
                  <c:v>499327</c:v>
                </c:pt>
                <c:pt idx="2">
                  <c:v>579077</c:v>
                </c:pt>
                <c:pt idx="3">
                  <c:v>668918</c:v>
                </c:pt>
                <c:pt idx="4">
                  <c:v>767412</c:v>
                </c:pt>
                <c:pt idx="5">
                  <c:v>882297</c:v>
                </c:pt>
                <c:pt idx="6">
                  <c:v>1020857</c:v>
                </c:pt>
                <c:pt idx="7">
                  <c:v>1208116</c:v>
                </c:pt>
                <c:pt idx="8">
                  <c:v>1418681</c:v>
                </c:pt>
                <c:pt idx="9">
                  <c:v>1663884</c:v>
                </c:pt>
                <c:pt idx="10">
                  <c:v>1918591</c:v>
                </c:pt>
                <c:pt idx="11">
                  <c:v>2116160</c:v>
                </c:pt>
                <c:pt idx="12">
                  <c:v>2289595</c:v>
                </c:pt>
                <c:pt idx="13">
                  <c:v>2514169</c:v>
                </c:pt>
                <c:pt idx="14">
                  <c:v>2746831</c:v>
                </c:pt>
                <c:pt idx="15">
                  <c:v>2947169</c:v>
                </c:pt>
                <c:pt idx="16">
                  <c:v>3185969</c:v>
                </c:pt>
                <c:pt idx="17">
                  <c:v>3356732</c:v>
                </c:pt>
                <c:pt idx="18">
                  <c:v>3480154</c:v>
                </c:pt>
                <c:pt idx="19">
                  <c:v>3589229</c:v>
                </c:pt>
                <c:pt idx="20">
                  <c:v>3698712</c:v>
                </c:pt>
                <c:pt idx="21">
                  <c:v>3776240</c:v>
                </c:pt>
                <c:pt idx="22">
                  <c:v>4186319</c:v>
                </c:pt>
                <c:pt idx="23">
                  <c:v>4232745</c:v>
                </c:pt>
                <c:pt idx="24">
                  <c:v>4130719</c:v>
                </c:pt>
                <c:pt idx="25">
                  <c:v>4806323</c:v>
                </c:pt>
                <c:pt idx="26">
                  <c:v>4817709</c:v>
                </c:pt>
                <c:pt idx="27">
                  <c:v>4829493</c:v>
                </c:pt>
                <c:pt idx="28">
                  <c:v>4739191</c:v>
                </c:pt>
                <c:pt idx="29">
                  <c:v>4660045</c:v>
                </c:pt>
                <c:pt idx="30">
                  <c:v>4700114</c:v>
                </c:pt>
                <c:pt idx="31">
                  <c:v>4706945</c:v>
                </c:pt>
                <c:pt idx="32">
                  <c:v>4763173</c:v>
                </c:pt>
                <c:pt idx="33">
                  <c:v>4924704</c:v>
                </c:pt>
                <c:pt idx="34">
                  <c:v>4951081</c:v>
                </c:pt>
                <c:pt idx="35">
                  <c:v>5138064</c:v>
                </c:pt>
                <c:pt idx="36">
                  <c:v>5163615</c:v>
                </c:pt>
                <c:pt idx="37">
                  <c:v>5183100</c:v>
                </c:pt>
                <c:pt idx="38" formatCode="#,##0">
                  <c:v>5220561</c:v>
                </c:pt>
                <c:pt idx="39" formatCode="#,##0">
                  <c:v>5218721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9E-4528-BC01-0B741F5458F1}"/>
            </c:ext>
          </c:extLst>
        </c:ser>
        <c:ser>
          <c:idx val="6"/>
          <c:order val="6"/>
          <c:tx>
            <c:strRef>
              <c:f>'79-18３末'!$A$7</c:f>
              <c:strCache>
                <c:ptCount val="1"/>
                <c:pt idx="0">
                  <c:v>金融派生商品など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'79-18３末'!$B$7:$AN$7</c:f>
            </c:numRef>
          </c:val>
          <c:extLst>
            <c:ext xmlns:c16="http://schemas.microsoft.com/office/drawing/2014/chart" uri="{C3380CC4-5D6E-409C-BE32-E72D297353CC}">
              <c16:uniqueId val="{00000006-EF9E-4528-BC01-0B741F5458F1}"/>
            </c:ext>
          </c:extLst>
        </c:ser>
        <c:ser>
          <c:idx val="7"/>
          <c:order val="7"/>
          <c:tx>
            <c:strRef>
              <c:f>'79-18３末'!$A$8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'79-18３末'!$B$8:$AN$8</c:f>
            </c:numRef>
          </c:val>
          <c:extLst>
            <c:ext xmlns:c16="http://schemas.microsoft.com/office/drawing/2014/chart" uri="{C3380CC4-5D6E-409C-BE32-E72D297353CC}">
              <c16:uniqueId val="{00000007-EF9E-4528-BC01-0B741F5458F1}"/>
            </c:ext>
          </c:extLst>
        </c:ser>
        <c:ser>
          <c:idx val="8"/>
          <c:order val="8"/>
          <c:tx>
            <c:strRef>
              <c:f>'79-18３末'!$A$9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'79-18３末'!$B$9:$AN$9</c:f>
            </c:numRef>
          </c:val>
          <c:extLst>
            <c:ext xmlns:c16="http://schemas.microsoft.com/office/drawing/2014/chart" uri="{C3380CC4-5D6E-409C-BE32-E72D297353CC}">
              <c16:uniqueId val="{00000008-EF9E-4528-BC01-0B741F5458F1}"/>
            </c:ext>
          </c:extLst>
        </c:ser>
        <c:ser>
          <c:idx val="9"/>
          <c:order val="9"/>
          <c:tx>
            <c:strRef>
              <c:f>'79-18３末'!$A$10</c:f>
              <c:strCache>
                <c:ptCount val="1"/>
                <c:pt idx="0">
                  <c:v>未収金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'79-18３末'!$B$10:$AN$10</c:f>
            </c:numRef>
          </c:val>
          <c:extLst>
            <c:ext xmlns:c16="http://schemas.microsoft.com/office/drawing/2014/chart" uri="{C3380CC4-5D6E-409C-BE32-E72D297353CC}">
              <c16:uniqueId val="{00000009-EF9E-4528-BC01-0B741F5458F1}"/>
            </c:ext>
          </c:extLst>
        </c:ser>
        <c:ser>
          <c:idx val="10"/>
          <c:order val="10"/>
          <c:tx>
            <c:strRef>
              <c:f>'79-18３末'!$A$11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'79-18３末'!$B$11:$AN$11</c:f>
            </c:numRef>
          </c:val>
          <c:extLst>
            <c:ext xmlns:c16="http://schemas.microsoft.com/office/drawing/2014/chart" uri="{C3380CC4-5D6E-409C-BE32-E72D297353CC}">
              <c16:uniqueId val="{0000000A-EF9E-4528-BC01-0B741F5458F1}"/>
            </c:ext>
          </c:extLst>
        </c:ser>
        <c:ser>
          <c:idx val="11"/>
          <c:order val="11"/>
          <c:tx>
            <c:strRef>
              <c:f>'79-18３末'!$A$12</c:f>
              <c:strCache>
                <c:ptCount val="1"/>
                <c:pt idx="0">
                  <c:v>その他の資産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'79-18３末'!$B$12:$AN$12</c:f>
            </c:numRef>
          </c:val>
          <c:extLst>
            <c:ext xmlns:c16="http://schemas.microsoft.com/office/drawing/2014/chart" uri="{C3380CC4-5D6E-409C-BE32-E72D297353CC}">
              <c16:uniqueId val="{0000000B-EF9E-4528-BC01-0B741F5458F1}"/>
            </c:ext>
          </c:extLst>
        </c:ser>
        <c:ser>
          <c:idx val="12"/>
          <c:order val="12"/>
          <c:tx>
            <c:strRef>
              <c:f>'79-18３末'!$A$13</c:f>
              <c:strCache>
                <c:ptCount val="1"/>
                <c:pt idx="0">
                  <c:v>その他の資産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'79-18３末'!$B$1:$AO$1</c:f>
              <c:numCache>
                <c:formatCode>General</c:formatCode>
                <c:ptCount val="4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</c:numCache>
            </c:numRef>
          </c:cat>
          <c:val>
            <c:numRef>
              <c:f>'79-18３末'!$B$13:$AO$13</c:f>
              <c:numCache>
                <c:formatCode>#,##0_);[Red]\(#,##0\)</c:formatCode>
                <c:ptCount val="40"/>
                <c:pt idx="0">
                  <c:v>208684</c:v>
                </c:pt>
                <c:pt idx="1">
                  <c:v>235789</c:v>
                </c:pt>
                <c:pt idx="2">
                  <c:v>242950</c:v>
                </c:pt>
                <c:pt idx="3">
                  <c:v>256577</c:v>
                </c:pt>
                <c:pt idx="4">
                  <c:v>282295</c:v>
                </c:pt>
                <c:pt idx="5">
                  <c:v>306042</c:v>
                </c:pt>
                <c:pt idx="6">
                  <c:v>325847</c:v>
                </c:pt>
                <c:pt idx="7">
                  <c:v>376993</c:v>
                </c:pt>
                <c:pt idx="8">
                  <c:v>424857</c:v>
                </c:pt>
                <c:pt idx="9">
                  <c:v>466495</c:v>
                </c:pt>
                <c:pt idx="10">
                  <c:v>477073</c:v>
                </c:pt>
                <c:pt idx="11">
                  <c:v>527691</c:v>
                </c:pt>
                <c:pt idx="12">
                  <c:v>543285</c:v>
                </c:pt>
                <c:pt idx="13">
                  <c:v>602625</c:v>
                </c:pt>
                <c:pt idx="14">
                  <c:v>620189</c:v>
                </c:pt>
                <c:pt idx="15">
                  <c:v>614786</c:v>
                </c:pt>
                <c:pt idx="16">
                  <c:v>607027</c:v>
                </c:pt>
                <c:pt idx="17">
                  <c:v>659403</c:v>
                </c:pt>
                <c:pt idx="18">
                  <c:v>669662</c:v>
                </c:pt>
                <c:pt idx="19">
                  <c:v>673042</c:v>
                </c:pt>
                <c:pt idx="20">
                  <c:v>656702</c:v>
                </c:pt>
                <c:pt idx="21">
                  <c:v>701548</c:v>
                </c:pt>
                <c:pt idx="22">
                  <c:v>687836</c:v>
                </c:pt>
                <c:pt idx="23">
                  <c:v>801641</c:v>
                </c:pt>
                <c:pt idx="24">
                  <c:v>765482</c:v>
                </c:pt>
                <c:pt idx="25">
                  <c:v>472107</c:v>
                </c:pt>
                <c:pt idx="26">
                  <c:v>444895</c:v>
                </c:pt>
                <c:pt idx="27">
                  <c:v>470500</c:v>
                </c:pt>
                <c:pt idx="28">
                  <c:v>453801</c:v>
                </c:pt>
                <c:pt idx="29">
                  <c:v>436508</c:v>
                </c:pt>
                <c:pt idx="30">
                  <c:v>458399</c:v>
                </c:pt>
                <c:pt idx="31">
                  <c:v>439994</c:v>
                </c:pt>
                <c:pt idx="32">
                  <c:v>444932</c:v>
                </c:pt>
                <c:pt idx="33">
                  <c:v>461130</c:v>
                </c:pt>
                <c:pt idx="34">
                  <c:v>468333</c:v>
                </c:pt>
                <c:pt idx="35">
                  <c:v>515653</c:v>
                </c:pt>
                <c:pt idx="36">
                  <c:v>492297</c:v>
                </c:pt>
                <c:pt idx="37">
                  <c:v>512114</c:v>
                </c:pt>
                <c:pt idx="38" formatCode="#,##0">
                  <c:v>512016</c:v>
                </c:pt>
                <c:pt idx="39" formatCode="#,##0">
                  <c:v>506131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9E-4528-BC01-0B741F545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267752"/>
        <c:axId val="510269064"/>
      </c:barChart>
      <c:catAx>
        <c:axId val="510267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269064"/>
        <c:crosses val="autoZero"/>
        <c:auto val="1"/>
        <c:lblAlgn val="ctr"/>
        <c:lblOffset val="100"/>
        <c:noMultiLvlLbl val="0"/>
      </c:catAx>
      <c:valAx>
        <c:axId val="51026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26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家計金融資産残高の推移</a:t>
            </a:r>
          </a:p>
        </c:rich>
      </c:tx>
      <c:layout>
        <c:manualLayout>
          <c:xMode val="edge"/>
          <c:yMode val="edge"/>
          <c:x val="0.34560411198600177"/>
          <c:y val="4.166666666666666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070625546806649"/>
          <c:y val="0.1038425925925926"/>
          <c:w val="0.80873818897637795"/>
          <c:h val="0.564844706911636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年末!$A$2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年末!$B$2:$V$2</c:f>
              <c:numCache>
                <c:formatCode>#,##0_);[Red]\(#,##0\)</c:formatCode>
                <c:ptCount val="21"/>
                <c:pt idx="0">
                  <c:v>6956391</c:v>
                </c:pt>
                <c:pt idx="1">
                  <c:v>7273279</c:v>
                </c:pt>
                <c:pt idx="2">
                  <c:v>7509923</c:v>
                </c:pt>
                <c:pt idx="3">
                  <c:v>7589638</c:v>
                </c:pt>
                <c:pt idx="4">
                  <c:v>7705674</c:v>
                </c:pt>
                <c:pt idx="5">
                  <c:v>7823591</c:v>
                </c:pt>
                <c:pt idx="6">
                  <c:v>7804270</c:v>
                </c:pt>
                <c:pt idx="7">
                  <c:v>7833854</c:v>
                </c:pt>
                <c:pt idx="8">
                  <c:v>7981301</c:v>
                </c:pt>
                <c:pt idx="9">
                  <c:v>7944213</c:v>
                </c:pt>
                <c:pt idx="10">
                  <c:v>8023708</c:v>
                </c:pt>
                <c:pt idx="11">
                  <c:v>8101663</c:v>
                </c:pt>
                <c:pt idx="12">
                  <c:v>8228472</c:v>
                </c:pt>
                <c:pt idx="13">
                  <c:v>8356649</c:v>
                </c:pt>
                <c:pt idx="14">
                  <c:v>8548560</c:v>
                </c:pt>
                <c:pt idx="15">
                  <c:v>8727826</c:v>
                </c:pt>
                <c:pt idx="16">
                  <c:v>8934880</c:v>
                </c:pt>
                <c:pt idx="17">
                  <c:v>9102119</c:v>
                </c:pt>
                <c:pt idx="18">
                  <c:v>9264853</c:v>
                </c:pt>
                <c:pt idx="19">
                  <c:v>9439283</c:v>
                </c:pt>
                <c:pt idx="20">
                  <c:v>9687697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1-45D2-937A-D51E6622B8E9}"/>
            </c:ext>
          </c:extLst>
        </c:ser>
        <c:ser>
          <c:idx val="1"/>
          <c:order val="1"/>
          <c:tx>
            <c:strRef>
              <c:f>年末!$A$3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年末!$B$3:$V$3</c:f>
            </c:numRef>
          </c:val>
          <c:extLst>
            <c:ext xmlns:c16="http://schemas.microsoft.com/office/drawing/2014/chart" uri="{C3380CC4-5D6E-409C-BE32-E72D297353CC}">
              <c16:uniqueId val="{00000001-05D1-45D2-937A-D51E6622B8E9}"/>
            </c:ext>
          </c:extLst>
        </c:ser>
        <c:ser>
          <c:idx val="2"/>
          <c:order val="2"/>
          <c:tx>
            <c:strRef>
              <c:f>年末!$A$4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年末!$B$4:$V$4</c:f>
              <c:numCache>
                <c:formatCode>#,##0_);[Red]\(#,##0\)</c:formatCode>
                <c:ptCount val="21"/>
                <c:pt idx="0">
                  <c:v>639931</c:v>
                </c:pt>
                <c:pt idx="1">
                  <c:v>562073</c:v>
                </c:pt>
                <c:pt idx="2">
                  <c:v>515672</c:v>
                </c:pt>
                <c:pt idx="3">
                  <c:v>480612</c:v>
                </c:pt>
                <c:pt idx="4">
                  <c:v>437690</c:v>
                </c:pt>
                <c:pt idx="5">
                  <c:v>355617</c:v>
                </c:pt>
                <c:pt idx="6">
                  <c:v>322359</c:v>
                </c:pt>
                <c:pt idx="7">
                  <c:v>359240</c:v>
                </c:pt>
                <c:pt idx="8">
                  <c:v>405265</c:v>
                </c:pt>
                <c:pt idx="9">
                  <c:v>424201</c:v>
                </c:pt>
                <c:pt idx="10">
                  <c:v>439828</c:v>
                </c:pt>
                <c:pt idx="11">
                  <c:v>428425</c:v>
                </c:pt>
                <c:pt idx="12">
                  <c:v>417626</c:v>
                </c:pt>
                <c:pt idx="13">
                  <c:v>391637</c:v>
                </c:pt>
                <c:pt idx="14">
                  <c:v>343563</c:v>
                </c:pt>
                <c:pt idx="15">
                  <c:v>311739</c:v>
                </c:pt>
                <c:pt idx="16">
                  <c:v>287201</c:v>
                </c:pt>
                <c:pt idx="17">
                  <c:v>270333</c:v>
                </c:pt>
                <c:pt idx="18">
                  <c:v>241104</c:v>
                </c:pt>
                <c:pt idx="19">
                  <c:v>237327</c:v>
                </c:pt>
                <c:pt idx="20">
                  <c:v>238016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1-45D2-937A-D51E6622B8E9}"/>
            </c:ext>
          </c:extLst>
        </c:ser>
        <c:ser>
          <c:idx val="3"/>
          <c:order val="3"/>
          <c:tx>
            <c:strRef>
              <c:f>年末!$A$5</c:f>
              <c:strCache>
                <c:ptCount val="1"/>
                <c:pt idx="0">
                  <c:v>株式等・投資信託受益証券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年末!$B$5:$V$5</c:f>
              <c:numCache>
                <c:formatCode>#,##0_);[Red]\(#,##0\)</c:formatCode>
                <c:ptCount val="21"/>
                <c:pt idx="0">
                  <c:v>1112725</c:v>
                </c:pt>
                <c:pt idx="1">
                  <c:v>1072556</c:v>
                </c:pt>
                <c:pt idx="2">
                  <c:v>1674908</c:v>
                </c:pt>
                <c:pt idx="3">
                  <c:v>1548655</c:v>
                </c:pt>
                <c:pt idx="4">
                  <c:v>1226738</c:v>
                </c:pt>
                <c:pt idx="5">
                  <c:v>1141449</c:v>
                </c:pt>
                <c:pt idx="6">
                  <c:v>1393108</c:v>
                </c:pt>
                <c:pt idx="7">
                  <c:v>1574099</c:v>
                </c:pt>
                <c:pt idx="8">
                  <c:v>2511966</c:v>
                </c:pt>
                <c:pt idx="9">
                  <c:v>2677530</c:v>
                </c:pt>
                <c:pt idx="10">
                  <c:v>2187099</c:v>
                </c:pt>
                <c:pt idx="11">
                  <c:v>1403647</c:v>
                </c:pt>
                <c:pt idx="12">
                  <c:v>1587281</c:v>
                </c:pt>
                <c:pt idx="13">
                  <c:v>1667108</c:v>
                </c:pt>
                <c:pt idx="14">
                  <c:v>1496928</c:v>
                </c:pt>
                <c:pt idx="15">
                  <c:v>1694727</c:v>
                </c:pt>
                <c:pt idx="16">
                  <c:v>2298208</c:v>
                </c:pt>
                <c:pt idx="17">
                  <c:v>2456199</c:v>
                </c:pt>
                <c:pt idx="18">
                  <c:v>2525851</c:v>
                </c:pt>
                <c:pt idx="19">
                  <c:v>2424546</c:v>
                </c:pt>
                <c:pt idx="20">
                  <c:v>2827482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D1-45D2-937A-D51E6622B8E9}"/>
            </c:ext>
          </c:extLst>
        </c:ser>
        <c:ser>
          <c:idx val="4"/>
          <c:order val="4"/>
          <c:tx>
            <c:strRef>
              <c:f>年末!$A$6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年末!$B$6:$V$6</c:f>
              <c:numCache>
                <c:formatCode>#,##0_);[Red]\(#,##0\)</c:formatCode>
                <c:ptCount val="21"/>
                <c:pt idx="0">
                  <c:v>3441167</c:v>
                </c:pt>
                <c:pt idx="1">
                  <c:v>3559663</c:v>
                </c:pt>
                <c:pt idx="2">
                  <c:v>3655290</c:v>
                </c:pt>
                <c:pt idx="3">
                  <c:v>3754918</c:v>
                </c:pt>
                <c:pt idx="4">
                  <c:v>3780080</c:v>
                </c:pt>
                <c:pt idx="5">
                  <c:v>4168590</c:v>
                </c:pt>
                <c:pt idx="6">
                  <c:v>4238065</c:v>
                </c:pt>
                <c:pt idx="7">
                  <c:v>4158717</c:v>
                </c:pt>
                <c:pt idx="8">
                  <c:v>4818964</c:v>
                </c:pt>
                <c:pt idx="9">
                  <c:v>4831591</c:v>
                </c:pt>
                <c:pt idx="10">
                  <c:v>4782053</c:v>
                </c:pt>
                <c:pt idx="11">
                  <c:v>4685622</c:v>
                </c:pt>
                <c:pt idx="12">
                  <c:v>4687340</c:v>
                </c:pt>
                <c:pt idx="13">
                  <c:v>4683638</c:v>
                </c:pt>
                <c:pt idx="14">
                  <c:v>4717317</c:v>
                </c:pt>
                <c:pt idx="15">
                  <c:v>4857817</c:v>
                </c:pt>
                <c:pt idx="16">
                  <c:v>4976495</c:v>
                </c:pt>
                <c:pt idx="17">
                  <c:v>5103518</c:v>
                </c:pt>
                <c:pt idx="18">
                  <c:v>5167339</c:v>
                </c:pt>
                <c:pt idx="19">
                  <c:v>5184070</c:v>
                </c:pt>
                <c:pt idx="20">
                  <c:v>5231783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1-45D2-937A-D51E6622B8E9}"/>
            </c:ext>
          </c:extLst>
        </c:ser>
        <c:ser>
          <c:idx val="5"/>
          <c:order val="5"/>
          <c:tx>
            <c:strRef>
              <c:f>年末!$A$7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年末!$B$7:$V$7</c:f>
            </c:numRef>
          </c:val>
          <c:extLst>
            <c:ext xmlns:c16="http://schemas.microsoft.com/office/drawing/2014/chart" uri="{C3380CC4-5D6E-409C-BE32-E72D297353CC}">
              <c16:uniqueId val="{00000005-05D1-45D2-937A-D51E6622B8E9}"/>
            </c:ext>
          </c:extLst>
        </c:ser>
        <c:ser>
          <c:idx val="6"/>
          <c:order val="6"/>
          <c:tx>
            <c:strRef>
              <c:f>年末!$A$8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年末!$B$8:$V$8</c:f>
            </c:numRef>
          </c:val>
          <c:extLst>
            <c:ext xmlns:c16="http://schemas.microsoft.com/office/drawing/2014/chart" uri="{C3380CC4-5D6E-409C-BE32-E72D297353CC}">
              <c16:uniqueId val="{00000006-05D1-45D2-937A-D51E6622B8E9}"/>
            </c:ext>
          </c:extLst>
        </c:ser>
        <c:ser>
          <c:idx val="7"/>
          <c:order val="7"/>
          <c:tx>
            <c:strRef>
              <c:f>年末!$A$9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年末!$B$9:$V$9</c:f>
            </c:numRef>
          </c:val>
          <c:extLst>
            <c:ext xmlns:c16="http://schemas.microsoft.com/office/drawing/2014/chart" uri="{C3380CC4-5D6E-409C-BE32-E72D297353CC}">
              <c16:uniqueId val="{00000007-05D1-45D2-937A-D51E6622B8E9}"/>
            </c:ext>
          </c:extLst>
        </c:ser>
        <c:ser>
          <c:idx val="8"/>
          <c:order val="8"/>
          <c:tx>
            <c:strRef>
              <c:f>年末!$A$10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年末!$B$10:$V$10</c:f>
            </c:numRef>
          </c:val>
          <c:extLst>
            <c:ext xmlns:c16="http://schemas.microsoft.com/office/drawing/2014/chart" uri="{C3380CC4-5D6E-409C-BE32-E72D297353CC}">
              <c16:uniqueId val="{00000008-05D1-45D2-937A-D51E6622B8E9}"/>
            </c:ext>
          </c:extLst>
        </c:ser>
        <c:ser>
          <c:idx val="9"/>
          <c:order val="9"/>
          <c:tx>
            <c:strRef>
              <c:f>年末!$A$11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年末!$B$11:$V$11</c:f>
            </c:numRef>
          </c:val>
          <c:extLst>
            <c:ext xmlns:c16="http://schemas.microsoft.com/office/drawing/2014/chart" uri="{C3380CC4-5D6E-409C-BE32-E72D297353CC}">
              <c16:uniqueId val="{00000009-05D1-45D2-937A-D51E6622B8E9}"/>
            </c:ext>
          </c:extLst>
        </c:ser>
        <c:ser>
          <c:idx val="10"/>
          <c:order val="10"/>
          <c:tx>
            <c:strRef>
              <c:f>年末!$A$12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年末!$B$12:$V$12</c:f>
            </c:numRef>
          </c:val>
          <c:extLst>
            <c:ext xmlns:c16="http://schemas.microsoft.com/office/drawing/2014/chart" uri="{C3380CC4-5D6E-409C-BE32-E72D297353CC}">
              <c16:uniqueId val="{0000000A-05D1-45D2-937A-D51E6622B8E9}"/>
            </c:ext>
          </c:extLst>
        </c:ser>
        <c:ser>
          <c:idx val="11"/>
          <c:order val="11"/>
          <c:tx>
            <c:strRef>
              <c:f>年末!$A$13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年末!$B$13:$V$13</c:f>
              <c:numCache>
                <c:formatCode>#,##0_);[Red]\(#,##0\)</c:formatCode>
                <c:ptCount val="21"/>
                <c:pt idx="0">
                  <c:v>701060</c:v>
                </c:pt>
                <c:pt idx="1">
                  <c:v>682226</c:v>
                </c:pt>
                <c:pt idx="2">
                  <c:v>660506</c:v>
                </c:pt>
                <c:pt idx="3">
                  <c:v>714859</c:v>
                </c:pt>
                <c:pt idx="4">
                  <c:v>726274</c:v>
                </c:pt>
                <c:pt idx="5">
                  <c:v>703954</c:v>
                </c:pt>
                <c:pt idx="6">
                  <c:v>821126</c:v>
                </c:pt>
                <c:pt idx="7">
                  <c:v>771256</c:v>
                </c:pt>
                <c:pt idx="8">
                  <c:v>499231</c:v>
                </c:pt>
                <c:pt idx="9">
                  <c:v>551960</c:v>
                </c:pt>
                <c:pt idx="10">
                  <c:v>534535</c:v>
                </c:pt>
                <c:pt idx="11">
                  <c:v>401430</c:v>
                </c:pt>
                <c:pt idx="12">
                  <c:v>506966</c:v>
                </c:pt>
                <c:pt idx="13">
                  <c:v>473606</c:v>
                </c:pt>
                <c:pt idx="14">
                  <c:v>476122</c:v>
                </c:pt>
                <c:pt idx="15">
                  <c:v>501208</c:v>
                </c:pt>
                <c:pt idx="16">
                  <c:v>494654</c:v>
                </c:pt>
                <c:pt idx="17">
                  <c:v>573978</c:v>
                </c:pt>
                <c:pt idx="18">
                  <c:v>570264</c:v>
                </c:pt>
                <c:pt idx="19">
                  <c:v>570246</c:v>
                </c:pt>
                <c:pt idx="20">
                  <c:v>562026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D1-45D2-937A-D51E6622B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80182160"/>
        <c:axId val="680177896"/>
      </c:barChart>
      <c:dateAx>
        <c:axId val="680182160"/>
        <c:scaling>
          <c:orientation val="minMax"/>
        </c:scaling>
        <c:delete val="0"/>
        <c:axPos val="b"/>
        <c:numFmt formatCode="\'yy&quot;年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177896"/>
        <c:crosses val="autoZero"/>
        <c:auto val="1"/>
        <c:lblOffset val="100"/>
        <c:baseTimeUnit val="years"/>
      </c:dateAx>
      <c:valAx>
        <c:axId val="68017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18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426290463692029E-2"/>
          <c:y val="0.80497521143190431"/>
          <c:w val="0.94659186351706015"/>
          <c:h val="0.16261738116068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26181102362206"/>
          <c:y val="0.20106481481481481"/>
          <c:w val="0.80873818897637795"/>
          <c:h val="0.64931357538640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年末!$A$2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FFC000"/>
              </a:solidFill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年末!$B$2:$V$2</c:f>
              <c:numCache>
                <c:formatCode>#,##0_);[Red]\(#,##0\)</c:formatCode>
                <c:ptCount val="21"/>
                <c:pt idx="0">
                  <c:v>6956391</c:v>
                </c:pt>
                <c:pt idx="1">
                  <c:v>7273279</c:v>
                </c:pt>
                <c:pt idx="2">
                  <c:v>7509923</c:v>
                </c:pt>
                <c:pt idx="3">
                  <c:v>7589638</c:v>
                </c:pt>
                <c:pt idx="4">
                  <c:v>7705674</c:v>
                </c:pt>
                <c:pt idx="5">
                  <c:v>7823591</c:v>
                </c:pt>
                <c:pt idx="6">
                  <c:v>7804270</c:v>
                </c:pt>
                <c:pt idx="7">
                  <c:v>7833854</c:v>
                </c:pt>
                <c:pt idx="8">
                  <c:v>7981301</c:v>
                </c:pt>
                <c:pt idx="9">
                  <c:v>7944213</c:v>
                </c:pt>
                <c:pt idx="10">
                  <c:v>8023708</c:v>
                </c:pt>
                <c:pt idx="11">
                  <c:v>8101663</c:v>
                </c:pt>
                <c:pt idx="12">
                  <c:v>8228472</c:v>
                </c:pt>
                <c:pt idx="13">
                  <c:v>8356649</c:v>
                </c:pt>
                <c:pt idx="14">
                  <c:v>8548560</c:v>
                </c:pt>
                <c:pt idx="15">
                  <c:v>8727826</c:v>
                </c:pt>
                <c:pt idx="16">
                  <c:v>8934880</c:v>
                </c:pt>
                <c:pt idx="17">
                  <c:v>9102119</c:v>
                </c:pt>
                <c:pt idx="18">
                  <c:v>9264853</c:v>
                </c:pt>
                <c:pt idx="19">
                  <c:v>9439283</c:v>
                </c:pt>
                <c:pt idx="20">
                  <c:v>9687697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1-4EAB-8397-F31462A82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680221192"/>
        <c:axId val="680224144"/>
      </c:barChart>
      <c:dateAx>
        <c:axId val="680221192"/>
        <c:scaling>
          <c:orientation val="minMax"/>
          <c:max val="43435"/>
        </c:scaling>
        <c:delete val="0"/>
        <c:axPos val="b"/>
        <c:numFmt formatCode="\'yy&quot;年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24144"/>
        <c:crosses val="autoZero"/>
        <c:auto val="1"/>
        <c:lblOffset val="100"/>
        <c:baseTimeUnit val="years"/>
      </c:dateAx>
      <c:valAx>
        <c:axId val="68022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2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718463</xdr:colOff>
      <xdr:row>14</xdr:row>
      <xdr:rowOff>155122</xdr:rowOff>
    </xdr:from>
    <xdr:to>
      <xdr:col>7</xdr:col>
      <xdr:colOff>424549</xdr:colOff>
      <xdr:row>31</xdr:row>
      <xdr:rowOff>89808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3C7A90-115F-4895-AF08-1C7050672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16328</xdr:colOff>
      <xdr:row>14</xdr:row>
      <xdr:rowOff>228599</xdr:rowOff>
    </xdr:from>
    <xdr:to>
      <xdr:col>13</xdr:col>
      <xdr:colOff>533400</xdr:colOff>
      <xdr:row>31</xdr:row>
      <xdr:rowOff>163285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7C7ED7C-619F-4DC5-8DCF-FEDD74A55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21771</xdr:colOff>
      <xdr:row>0</xdr:row>
      <xdr:rowOff>0</xdr:rowOff>
    </xdr:from>
    <xdr:to>
      <xdr:col>11</xdr:col>
      <xdr:colOff>685799</xdr:colOff>
      <xdr:row>15</xdr:row>
      <xdr:rowOff>212271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036BA82-C4F9-4DCE-B122-7BDD1B37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43549</xdr:colOff>
      <xdr:row>27</xdr:row>
      <xdr:rowOff>2721</xdr:rowOff>
    </xdr:from>
    <xdr:to>
      <xdr:col>5</xdr:col>
      <xdr:colOff>179620</xdr:colOff>
      <xdr:row>38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13BC54-E252-450A-9A4C-3CBC8D5E5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800099</xdr:colOff>
      <xdr:row>27</xdr:row>
      <xdr:rowOff>5443</xdr:rowOff>
    </xdr:from>
    <xdr:to>
      <xdr:col>18</xdr:col>
      <xdr:colOff>506185</xdr:colOff>
      <xdr:row>38</xdr:row>
      <xdr:rowOff>174171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2D79A64-A85D-4846-BD53-90E7540C2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691249</xdr:colOff>
      <xdr:row>26</xdr:row>
      <xdr:rowOff>225878</xdr:rowOff>
    </xdr:from>
    <xdr:to>
      <xdr:col>12</xdr:col>
      <xdr:colOff>348349</xdr:colOff>
      <xdr:row>38</xdr:row>
      <xdr:rowOff>160563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BD246F-AA12-4EAB-BEA4-1E3DB7F2C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3347357</xdr:colOff>
      <xdr:row>24</xdr:row>
      <xdr:rowOff>231322</xdr:rowOff>
    </xdr:from>
    <xdr:to>
      <xdr:col>6</xdr:col>
      <xdr:colOff>48986</xdr:colOff>
      <xdr:row>36</xdr:row>
      <xdr:rowOff>166007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CCF2D7-511F-411E-AA18-EDF354F18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470806</xdr:colOff>
      <xdr:row>24</xdr:row>
      <xdr:rowOff>35379</xdr:rowOff>
    </xdr:from>
    <xdr:to>
      <xdr:col>21</xdr:col>
      <xdr:colOff>742949</xdr:colOff>
      <xdr:row>35</xdr:row>
      <xdr:rowOff>204107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19DDF-DB3C-4DB4-8B11-6F81D7714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shi/OneDrive/&#12489;&#12461;&#12517;&#12513;&#12531;&#12488;/&#36001;&#21209;&#12487;&#12540;&#12479;/&#23478;&#38651;&#37327;&#36009;/&#65299;&#31038;BSPL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CF"/>
      <sheetName val="総資本経常利益率図"/>
      <sheetName val="Sheet1"/>
      <sheetName val="Smp"/>
    </sheetNames>
    <sheetDataSet>
      <sheetData sheetId="0">
        <row r="2">
          <cell r="C2" t="str">
            <v>資産</v>
          </cell>
          <cell r="D2" t="str">
            <v>負債・純資産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4"/>
  <sheetViews>
    <sheetView zoomScale="85" zoomScaleNormal="85" workbookViewId="0">
      <pane xSplit="1" topLeftCell="BX1" activePane="topRight" state="frozen"/>
      <selection pane="topRight" activeCell="CG1" sqref="CG1"/>
    </sheetView>
  </sheetViews>
  <sheetFormatPr defaultRowHeight="18.45" x14ac:dyDescent="0.65"/>
  <cols>
    <col min="1" max="1" width="21.2109375" customWidth="1"/>
    <col min="2" max="82" width="10.640625" customWidth="1"/>
    <col min="83" max="85" width="11.85546875" bestFit="1" customWidth="1"/>
  </cols>
  <sheetData>
    <row r="1" spans="1:86" x14ac:dyDescent="0.65">
      <c r="B1" s="1">
        <v>35765</v>
      </c>
      <c r="C1" s="1">
        <v>35855</v>
      </c>
      <c r="D1" s="1">
        <v>35947</v>
      </c>
      <c r="E1" s="1">
        <v>36039</v>
      </c>
      <c r="F1" s="1">
        <v>36130</v>
      </c>
      <c r="G1" s="1">
        <v>36220</v>
      </c>
      <c r="H1" s="1">
        <v>36312</v>
      </c>
      <c r="I1" s="1">
        <v>36404</v>
      </c>
      <c r="J1" s="1">
        <v>36495</v>
      </c>
      <c r="K1" s="1">
        <v>36586</v>
      </c>
      <c r="L1" s="1">
        <v>36678</v>
      </c>
      <c r="M1" s="1">
        <v>36770</v>
      </c>
      <c r="N1" s="1">
        <v>36861</v>
      </c>
      <c r="O1" s="1">
        <v>36951</v>
      </c>
      <c r="P1" s="1">
        <v>37043</v>
      </c>
      <c r="Q1" s="1">
        <v>37135</v>
      </c>
      <c r="R1" s="1">
        <v>37226</v>
      </c>
      <c r="S1" s="1">
        <v>37316</v>
      </c>
      <c r="T1" s="1">
        <v>37408</v>
      </c>
      <c r="U1" s="1">
        <v>37500</v>
      </c>
      <c r="V1" s="1">
        <v>37591</v>
      </c>
      <c r="W1" s="1">
        <v>37681</v>
      </c>
      <c r="X1" s="1">
        <v>37773</v>
      </c>
      <c r="Y1" s="1">
        <v>37865</v>
      </c>
      <c r="Z1" s="1">
        <v>37956</v>
      </c>
      <c r="AA1" s="1">
        <v>38047</v>
      </c>
      <c r="AB1" s="1">
        <v>38139</v>
      </c>
      <c r="AC1" s="1">
        <v>38231</v>
      </c>
      <c r="AD1" s="1">
        <v>38322</v>
      </c>
      <c r="AE1" s="1">
        <v>38412</v>
      </c>
      <c r="AF1" s="1">
        <v>38504</v>
      </c>
      <c r="AG1" s="1">
        <v>38596</v>
      </c>
      <c r="AH1" s="1">
        <v>38687</v>
      </c>
      <c r="AI1" s="1">
        <v>38777</v>
      </c>
      <c r="AJ1" s="1">
        <v>38869</v>
      </c>
      <c r="AK1" s="1">
        <v>38961</v>
      </c>
      <c r="AL1" s="1">
        <v>39052</v>
      </c>
      <c r="AM1" s="1">
        <v>39142</v>
      </c>
      <c r="AN1" s="1">
        <v>39234</v>
      </c>
      <c r="AO1" s="1">
        <v>39326</v>
      </c>
      <c r="AP1" s="1">
        <v>39417</v>
      </c>
      <c r="AQ1" s="1">
        <v>39508</v>
      </c>
      <c r="AR1" s="1">
        <v>39600</v>
      </c>
      <c r="AS1" s="1">
        <v>39692</v>
      </c>
      <c r="AT1" s="1">
        <v>39783</v>
      </c>
      <c r="AU1" s="1">
        <v>39873</v>
      </c>
      <c r="AV1" s="1">
        <v>39965</v>
      </c>
      <c r="AW1" s="1">
        <v>40057</v>
      </c>
      <c r="AX1" s="1">
        <v>40148</v>
      </c>
      <c r="AY1" s="1">
        <v>40238</v>
      </c>
      <c r="AZ1" s="1">
        <v>40330</v>
      </c>
      <c r="BA1" s="1">
        <v>40422</v>
      </c>
      <c r="BB1" s="1">
        <v>40513</v>
      </c>
      <c r="BC1" s="1">
        <v>40603</v>
      </c>
      <c r="BD1" s="1">
        <v>40695</v>
      </c>
      <c r="BE1" s="1">
        <v>40787</v>
      </c>
      <c r="BF1" s="1">
        <v>40878</v>
      </c>
      <c r="BG1" s="1">
        <v>40969</v>
      </c>
      <c r="BH1" s="1">
        <v>41061</v>
      </c>
      <c r="BI1" s="1">
        <v>41153</v>
      </c>
      <c r="BJ1" s="1">
        <v>41244</v>
      </c>
      <c r="BK1" s="1">
        <v>41334</v>
      </c>
      <c r="BL1" s="1">
        <v>41426</v>
      </c>
      <c r="BM1" s="1">
        <v>41518</v>
      </c>
      <c r="BN1" s="1">
        <v>41609</v>
      </c>
      <c r="BO1" s="1">
        <v>41699</v>
      </c>
      <c r="BP1" s="1">
        <v>41791</v>
      </c>
      <c r="BQ1" s="1">
        <v>41883</v>
      </c>
      <c r="BR1" s="1">
        <v>41974</v>
      </c>
      <c r="BS1" s="1">
        <v>42064</v>
      </c>
      <c r="BT1" s="1">
        <v>42156</v>
      </c>
      <c r="BU1" s="1">
        <v>42248</v>
      </c>
      <c r="BV1" s="1">
        <v>42339</v>
      </c>
      <c r="BW1" s="1">
        <v>42430</v>
      </c>
      <c r="BX1" s="1">
        <v>42522</v>
      </c>
      <c r="BY1" s="1">
        <v>42614</v>
      </c>
      <c r="BZ1" s="1">
        <v>42705</v>
      </c>
      <c r="CA1" s="1">
        <v>42795</v>
      </c>
      <c r="CB1" s="1">
        <v>42887</v>
      </c>
      <c r="CC1" s="1">
        <v>42979</v>
      </c>
      <c r="CD1" s="1">
        <v>43070</v>
      </c>
      <c r="CE1" s="1">
        <v>43160</v>
      </c>
      <c r="CF1" s="2">
        <v>43269</v>
      </c>
      <c r="CG1" s="2">
        <v>43361</v>
      </c>
      <c r="CH1" s="2">
        <v>43452</v>
      </c>
    </row>
    <row r="2" spans="1:86" x14ac:dyDescent="0.65">
      <c r="A2" s="7" t="s">
        <v>0</v>
      </c>
      <c r="B2" s="8">
        <v>6956391</v>
      </c>
      <c r="C2" s="8">
        <v>6940141</v>
      </c>
      <c r="D2" s="8">
        <v>7063757</v>
      </c>
      <c r="E2" s="8">
        <v>7071120</v>
      </c>
      <c r="F2" s="8">
        <v>7273279</v>
      </c>
      <c r="G2" s="8">
        <v>7237920</v>
      </c>
      <c r="H2" s="8">
        <v>7333220</v>
      </c>
      <c r="I2" s="8">
        <v>7332847</v>
      </c>
      <c r="J2" s="8">
        <v>7509923</v>
      </c>
      <c r="K2" s="8">
        <v>7447381</v>
      </c>
      <c r="L2" s="8">
        <v>7510841</v>
      </c>
      <c r="M2" s="8">
        <v>7467226</v>
      </c>
      <c r="N2" s="8">
        <v>7589638</v>
      </c>
      <c r="O2" s="8">
        <v>7514288</v>
      </c>
      <c r="P2" s="8">
        <v>7618032</v>
      </c>
      <c r="Q2" s="8">
        <v>7551232</v>
      </c>
      <c r="R2" s="8">
        <v>7705674</v>
      </c>
      <c r="S2" s="8">
        <v>7654295</v>
      </c>
      <c r="T2" s="8">
        <v>7745596</v>
      </c>
      <c r="U2" s="8">
        <v>7672300</v>
      </c>
      <c r="V2" s="8">
        <v>7823591</v>
      </c>
      <c r="W2" s="8">
        <v>7656957</v>
      </c>
      <c r="X2" s="8">
        <v>7742830</v>
      </c>
      <c r="Y2" s="8">
        <v>7682518</v>
      </c>
      <c r="Z2" s="8">
        <v>7804270</v>
      </c>
      <c r="AA2" s="8">
        <v>7723379</v>
      </c>
      <c r="AB2" s="8">
        <v>7793502</v>
      </c>
      <c r="AC2" s="8">
        <v>7718700</v>
      </c>
      <c r="AD2" s="8">
        <v>7833854</v>
      </c>
      <c r="AE2" s="8">
        <v>7882112</v>
      </c>
      <c r="AF2" s="8">
        <v>7930006</v>
      </c>
      <c r="AG2" s="8">
        <v>7865316</v>
      </c>
      <c r="AH2" s="8">
        <v>7981301</v>
      </c>
      <c r="AI2" s="8">
        <v>7841086</v>
      </c>
      <c r="AJ2" s="8">
        <v>7883257</v>
      </c>
      <c r="AK2" s="8">
        <v>7813863</v>
      </c>
      <c r="AL2" s="8">
        <v>7944213</v>
      </c>
      <c r="AM2" s="8">
        <v>7848731</v>
      </c>
      <c r="AN2" s="8">
        <v>7936478</v>
      </c>
      <c r="AO2" s="8">
        <v>7864197</v>
      </c>
      <c r="AP2" s="8">
        <v>8023708</v>
      </c>
      <c r="AQ2" s="8">
        <v>7931135</v>
      </c>
      <c r="AR2" s="8">
        <v>8017439</v>
      </c>
      <c r="AS2" s="8">
        <v>7959311</v>
      </c>
      <c r="AT2" s="8">
        <v>8101663</v>
      </c>
      <c r="AU2" s="8">
        <v>8050352</v>
      </c>
      <c r="AV2" s="8">
        <v>8150387</v>
      </c>
      <c r="AW2" s="8">
        <v>8085016</v>
      </c>
      <c r="AX2" s="8">
        <v>8228472</v>
      </c>
      <c r="AY2" s="8">
        <v>8178864</v>
      </c>
      <c r="AZ2" s="8">
        <v>8269238</v>
      </c>
      <c r="BA2" s="8">
        <v>8204230</v>
      </c>
      <c r="BB2" s="8">
        <v>8356649</v>
      </c>
      <c r="BC2" s="8">
        <v>8313311</v>
      </c>
      <c r="BD2" s="8">
        <v>8441668</v>
      </c>
      <c r="BE2" s="8">
        <v>8389818</v>
      </c>
      <c r="BF2" s="8">
        <v>8548560</v>
      </c>
      <c r="BG2" s="8">
        <v>8506655</v>
      </c>
      <c r="BH2" s="8">
        <v>8603866</v>
      </c>
      <c r="BI2" s="8">
        <v>8560641</v>
      </c>
      <c r="BJ2" s="8">
        <v>8727826</v>
      </c>
      <c r="BK2" s="8">
        <v>8660353</v>
      </c>
      <c r="BL2" s="8">
        <v>8787632</v>
      </c>
      <c r="BM2" s="8">
        <v>8743621</v>
      </c>
      <c r="BN2" s="8">
        <v>8934880</v>
      </c>
      <c r="BO2" s="8">
        <v>8842033</v>
      </c>
      <c r="BP2" s="8">
        <v>8939263</v>
      </c>
      <c r="BQ2" s="8">
        <v>8905011</v>
      </c>
      <c r="BR2" s="8">
        <v>9102119</v>
      </c>
      <c r="BS2" s="8">
        <v>9028509</v>
      </c>
      <c r="BT2" s="8">
        <v>9145800</v>
      </c>
      <c r="BU2" s="8">
        <v>9089413</v>
      </c>
      <c r="BV2" s="8">
        <v>9264853</v>
      </c>
      <c r="BW2" s="8">
        <v>9178829</v>
      </c>
      <c r="BX2" s="8">
        <v>9268676</v>
      </c>
      <c r="BY2" s="8">
        <v>9232837</v>
      </c>
      <c r="BZ2" s="8">
        <v>9439283</v>
      </c>
      <c r="CA2" s="8">
        <v>9391134</v>
      </c>
      <c r="CB2" s="8">
        <v>9513969</v>
      </c>
      <c r="CC2" s="8">
        <v>9496853</v>
      </c>
      <c r="CD2" s="8">
        <v>9687697</v>
      </c>
      <c r="CE2" s="8">
        <v>9591385</v>
      </c>
      <c r="CF2" s="8">
        <v>9708953</v>
      </c>
      <c r="CG2" s="8">
        <v>9679442</v>
      </c>
      <c r="CH2" t="s">
        <v>1</v>
      </c>
    </row>
    <row r="3" spans="1:86" x14ac:dyDescent="0.65">
      <c r="A3" s="9" t="s">
        <v>2</v>
      </c>
      <c r="B3" s="10">
        <v>4992</v>
      </c>
      <c r="C3" s="10">
        <v>5055</v>
      </c>
      <c r="D3" s="10">
        <v>4839</v>
      </c>
      <c r="E3" s="10">
        <v>4908</v>
      </c>
      <c r="F3" s="10">
        <v>4556</v>
      </c>
      <c r="G3" s="10">
        <v>4527</v>
      </c>
      <c r="H3" s="10">
        <v>4436</v>
      </c>
      <c r="I3" s="10">
        <v>4089</v>
      </c>
      <c r="J3" s="10">
        <v>3844</v>
      </c>
      <c r="K3" s="10">
        <v>3804</v>
      </c>
      <c r="L3" s="10">
        <v>3806</v>
      </c>
      <c r="M3" s="10">
        <v>3601</v>
      </c>
      <c r="N3" s="10">
        <v>3319</v>
      </c>
      <c r="O3" s="10">
        <v>3262</v>
      </c>
      <c r="P3" s="10">
        <v>2919</v>
      </c>
      <c r="Q3" s="10">
        <v>2792</v>
      </c>
      <c r="R3" s="10">
        <v>2214</v>
      </c>
      <c r="S3" s="10">
        <v>2194</v>
      </c>
      <c r="T3" s="10">
        <v>1828</v>
      </c>
      <c r="U3" s="10">
        <v>1746</v>
      </c>
      <c r="V3" s="10">
        <v>1297</v>
      </c>
      <c r="W3" s="10">
        <v>1494</v>
      </c>
      <c r="X3" s="10">
        <v>1070</v>
      </c>
      <c r="Y3" s="9">
        <v>969</v>
      </c>
      <c r="Z3" s="9">
        <v>915</v>
      </c>
      <c r="AA3" s="9">
        <v>800</v>
      </c>
      <c r="AB3" s="9">
        <v>758</v>
      </c>
      <c r="AC3" s="9">
        <v>714</v>
      </c>
      <c r="AD3" s="9">
        <v>692</v>
      </c>
      <c r="AE3" s="9">
        <v>971</v>
      </c>
      <c r="AF3" s="9">
        <v>943</v>
      </c>
      <c r="AG3" s="9">
        <v>936</v>
      </c>
      <c r="AH3" s="9">
        <v>993</v>
      </c>
      <c r="AI3" s="10">
        <v>1014</v>
      </c>
      <c r="AJ3" s="10">
        <v>1030</v>
      </c>
      <c r="AK3" s="9">
        <v>973</v>
      </c>
      <c r="AL3" s="10">
        <v>1181</v>
      </c>
      <c r="AM3" s="10">
        <v>1297</v>
      </c>
      <c r="AN3" s="10">
        <v>1251</v>
      </c>
      <c r="AO3" s="10">
        <v>1290</v>
      </c>
      <c r="AP3" s="10">
        <v>1286</v>
      </c>
      <c r="AQ3" s="10">
        <v>1282</v>
      </c>
      <c r="AR3" s="10">
        <v>1228</v>
      </c>
      <c r="AS3" s="10">
        <v>1277</v>
      </c>
      <c r="AT3" s="9">
        <v>946</v>
      </c>
      <c r="AU3" s="9">
        <v>802</v>
      </c>
      <c r="AV3" s="9">
        <v>758</v>
      </c>
      <c r="AW3" s="9">
        <v>699</v>
      </c>
      <c r="AX3" s="9">
        <v>800</v>
      </c>
      <c r="AY3" s="9">
        <v>788</v>
      </c>
      <c r="AZ3" s="9">
        <v>764</v>
      </c>
      <c r="BA3" s="9">
        <v>749</v>
      </c>
      <c r="BB3" s="9">
        <v>702</v>
      </c>
      <c r="BC3" s="9">
        <v>763</v>
      </c>
      <c r="BD3" s="9">
        <v>741</v>
      </c>
      <c r="BE3" s="9">
        <v>756</v>
      </c>
      <c r="BF3" s="9">
        <v>846</v>
      </c>
      <c r="BG3" s="9">
        <v>836</v>
      </c>
      <c r="BH3" s="9">
        <v>855</v>
      </c>
      <c r="BI3" s="9">
        <v>851</v>
      </c>
      <c r="BJ3" s="9">
        <v>772</v>
      </c>
      <c r="BK3" s="9">
        <v>834</v>
      </c>
      <c r="BL3" s="9">
        <v>889</v>
      </c>
      <c r="BM3" s="9">
        <v>883</v>
      </c>
      <c r="BN3" s="10">
        <v>1048</v>
      </c>
      <c r="BO3" s="9">
        <v>838</v>
      </c>
      <c r="BP3" s="10">
        <v>1084</v>
      </c>
      <c r="BQ3" s="10">
        <v>1141</v>
      </c>
      <c r="BR3" s="10">
        <v>1829</v>
      </c>
      <c r="BS3" s="10">
        <v>1760</v>
      </c>
      <c r="BT3" s="10">
        <v>2077</v>
      </c>
      <c r="BU3" s="10">
        <v>2432</v>
      </c>
      <c r="BV3" s="10">
        <v>1822</v>
      </c>
      <c r="BW3" s="10">
        <v>1902</v>
      </c>
      <c r="BX3" s="10">
        <v>2557</v>
      </c>
      <c r="BY3" s="10">
        <v>3018</v>
      </c>
      <c r="BZ3" s="10">
        <v>1708</v>
      </c>
      <c r="CA3" s="10">
        <v>2627</v>
      </c>
      <c r="CB3" s="10">
        <v>2886</v>
      </c>
      <c r="CC3" s="10">
        <v>3119</v>
      </c>
      <c r="CD3" s="10">
        <v>3313</v>
      </c>
      <c r="CE3" s="10">
        <v>2695</v>
      </c>
      <c r="CF3" s="10">
        <v>2986</v>
      </c>
      <c r="CG3" s="10">
        <v>3208</v>
      </c>
      <c r="CH3" t="s">
        <v>3</v>
      </c>
    </row>
    <row r="4" spans="1:86" x14ac:dyDescent="0.65">
      <c r="A4" s="7" t="s">
        <v>47</v>
      </c>
      <c r="B4" s="8">
        <v>639931</v>
      </c>
      <c r="C4" s="8">
        <v>623218</v>
      </c>
      <c r="D4" s="8">
        <v>601688</v>
      </c>
      <c r="E4" s="8">
        <v>584922</v>
      </c>
      <c r="F4" s="8">
        <v>562073</v>
      </c>
      <c r="G4" s="8">
        <v>552013</v>
      </c>
      <c r="H4" s="8">
        <v>544217</v>
      </c>
      <c r="I4" s="8">
        <v>529328</v>
      </c>
      <c r="J4" s="8">
        <v>515672</v>
      </c>
      <c r="K4" s="8">
        <v>505716</v>
      </c>
      <c r="L4" s="8">
        <v>491071</v>
      </c>
      <c r="M4" s="8">
        <v>483124</v>
      </c>
      <c r="N4" s="8">
        <v>480612</v>
      </c>
      <c r="O4" s="8">
        <v>480797</v>
      </c>
      <c r="P4" s="8">
        <v>471652</v>
      </c>
      <c r="Q4" s="8">
        <v>454853</v>
      </c>
      <c r="R4" s="8">
        <v>437690</v>
      </c>
      <c r="S4" s="8">
        <v>418026</v>
      </c>
      <c r="T4" s="8">
        <v>396461</v>
      </c>
      <c r="U4" s="8">
        <v>382104</v>
      </c>
      <c r="V4" s="8">
        <v>355617</v>
      </c>
      <c r="W4" s="8">
        <v>341711</v>
      </c>
      <c r="X4" s="8">
        <v>332442</v>
      </c>
      <c r="Y4" s="8">
        <v>321073</v>
      </c>
      <c r="Z4" s="8">
        <v>322359</v>
      </c>
      <c r="AA4" s="8">
        <v>322299</v>
      </c>
      <c r="AB4" s="8">
        <v>327950</v>
      </c>
      <c r="AC4" s="8">
        <v>343678</v>
      </c>
      <c r="AD4" s="8">
        <v>359240</v>
      </c>
      <c r="AE4" s="8">
        <v>371034</v>
      </c>
      <c r="AF4" s="8">
        <v>391367</v>
      </c>
      <c r="AG4" s="8">
        <v>399372</v>
      </c>
      <c r="AH4" s="8">
        <v>405265</v>
      </c>
      <c r="AI4" s="8">
        <v>403474</v>
      </c>
      <c r="AJ4" s="8">
        <v>407147</v>
      </c>
      <c r="AK4" s="8">
        <v>423219</v>
      </c>
      <c r="AL4" s="8">
        <v>424201</v>
      </c>
      <c r="AM4" s="8">
        <v>429400</v>
      </c>
      <c r="AN4" s="8">
        <v>428223</v>
      </c>
      <c r="AO4" s="8">
        <v>439772</v>
      </c>
      <c r="AP4" s="8">
        <v>439828</v>
      </c>
      <c r="AQ4" s="8">
        <v>436580</v>
      </c>
      <c r="AR4" s="8">
        <v>428778</v>
      </c>
      <c r="AS4" s="8">
        <v>428209</v>
      </c>
      <c r="AT4" s="8">
        <v>428425</v>
      </c>
      <c r="AU4" s="8">
        <v>422701</v>
      </c>
      <c r="AV4" s="8">
        <v>420679</v>
      </c>
      <c r="AW4" s="8">
        <v>419893</v>
      </c>
      <c r="AX4" s="8">
        <v>417626</v>
      </c>
      <c r="AY4" s="8">
        <v>410824</v>
      </c>
      <c r="AZ4" s="8">
        <v>403114</v>
      </c>
      <c r="BA4" s="8">
        <v>399728</v>
      </c>
      <c r="BB4" s="8">
        <v>391637</v>
      </c>
      <c r="BC4" s="8">
        <v>373868</v>
      </c>
      <c r="BD4" s="8">
        <v>363385</v>
      </c>
      <c r="BE4" s="8">
        <v>351523</v>
      </c>
      <c r="BF4" s="8">
        <v>343563</v>
      </c>
      <c r="BG4" s="8">
        <v>339319</v>
      </c>
      <c r="BH4" s="8">
        <v>331865</v>
      </c>
      <c r="BI4" s="8">
        <v>319980</v>
      </c>
      <c r="BJ4" s="8">
        <v>311739</v>
      </c>
      <c r="BK4" s="8">
        <v>307857</v>
      </c>
      <c r="BL4" s="8">
        <v>303972</v>
      </c>
      <c r="BM4" s="8">
        <v>292523</v>
      </c>
      <c r="BN4" s="8">
        <v>287201</v>
      </c>
      <c r="BO4" s="8">
        <v>282859</v>
      </c>
      <c r="BP4" s="8">
        <v>280155</v>
      </c>
      <c r="BQ4" s="8">
        <v>274444</v>
      </c>
      <c r="BR4" s="8">
        <v>270333</v>
      </c>
      <c r="BS4" s="8">
        <v>261560</v>
      </c>
      <c r="BT4" s="8">
        <v>251386</v>
      </c>
      <c r="BU4" s="8">
        <v>245336</v>
      </c>
      <c r="BV4" s="8">
        <v>241104</v>
      </c>
      <c r="BW4" s="8">
        <v>246586</v>
      </c>
      <c r="BX4" s="8">
        <v>246419</v>
      </c>
      <c r="BY4" s="8">
        <v>244584</v>
      </c>
      <c r="BZ4" s="8">
        <v>237327</v>
      </c>
      <c r="CA4" s="8">
        <v>246319</v>
      </c>
      <c r="CB4" s="8">
        <v>237742</v>
      </c>
      <c r="CC4" s="8">
        <v>235900</v>
      </c>
      <c r="CD4" s="8">
        <v>238016</v>
      </c>
      <c r="CE4" s="8">
        <v>232453</v>
      </c>
      <c r="CF4" s="8">
        <v>233627</v>
      </c>
      <c r="CG4" s="8">
        <v>235477</v>
      </c>
      <c r="CH4" t="s">
        <v>5</v>
      </c>
    </row>
    <row r="5" spans="1:86" x14ac:dyDescent="0.65">
      <c r="A5" s="7" t="s">
        <v>6</v>
      </c>
      <c r="B5" s="8">
        <v>1112725</v>
      </c>
      <c r="C5" s="8">
        <v>1151169</v>
      </c>
      <c r="D5" s="8">
        <v>1155788</v>
      </c>
      <c r="E5" s="8">
        <v>1002900</v>
      </c>
      <c r="F5" s="8">
        <v>1072556</v>
      </c>
      <c r="G5" s="8">
        <v>1225536</v>
      </c>
      <c r="H5" s="8">
        <v>1384742</v>
      </c>
      <c r="I5" s="8">
        <v>1460577</v>
      </c>
      <c r="J5" s="8">
        <v>1674908</v>
      </c>
      <c r="K5" s="8">
        <v>1702600</v>
      </c>
      <c r="L5" s="8">
        <v>1649003</v>
      </c>
      <c r="M5" s="8">
        <v>1622049</v>
      </c>
      <c r="N5" s="8">
        <v>1548655</v>
      </c>
      <c r="O5" s="8">
        <v>1468536</v>
      </c>
      <c r="P5" s="8">
        <v>1542063</v>
      </c>
      <c r="Q5" s="8">
        <v>1216042</v>
      </c>
      <c r="R5" s="8">
        <v>1226738</v>
      </c>
      <c r="S5" s="8">
        <v>1229510</v>
      </c>
      <c r="T5" s="8">
        <v>1224975</v>
      </c>
      <c r="U5" s="8">
        <v>1178688</v>
      </c>
      <c r="V5" s="8">
        <v>1141449</v>
      </c>
      <c r="W5" s="8">
        <v>1059518</v>
      </c>
      <c r="X5" s="8">
        <v>1216715</v>
      </c>
      <c r="Y5" s="8">
        <v>1372099</v>
      </c>
      <c r="Z5" s="8">
        <v>1393108</v>
      </c>
      <c r="AA5" s="8">
        <v>1577987</v>
      </c>
      <c r="AB5" s="8">
        <v>1619287</v>
      </c>
      <c r="AC5" s="8">
        <v>1537828</v>
      </c>
      <c r="AD5" s="8">
        <v>1574099</v>
      </c>
      <c r="AE5" s="8">
        <v>1800737</v>
      </c>
      <c r="AF5" s="8">
        <v>1825343</v>
      </c>
      <c r="AG5" s="8">
        <v>2057337</v>
      </c>
      <c r="AH5" s="8">
        <v>2511966</v>
      </c>
      <c r="AI5" s="8">
        <v>2577810</v>
      </c>
      <c r="AJ5" s="8">
        <v>2422409</v>
      </c>
      <c r="AK5" s="8">
        <v>2446525</v>
      </c>
      <c r="AL5" s="8">
        <v>2677530</v>
      </c>
      <c r="AM5" s="8">
        <v>2716242</v>
      </c>
      <c r="AN5" s="8">
        <v>2829231</v>
      </c>
      <c r="AO5" s="8">
        <v>2660482</v>
      </c>
      <c r="AP5" s="8">
        <v>2187099</v>
      </c>
      <c r="AQ5" s="8">
        <v>1850896</v>
      </c>
      <c r="AR5" s="8">
        <v>1957679</v>
      </c>
      <c r="AS5" s="8">
        <v>1682550</v>
      </c>
      <c r="AT5" s="8">
        <v>1403647</v>
      </c>
      <c r="AU5" s="8">
        <v>1377124</v>
      </c>
      <c r="AV5" s="8">
        <v>1590537</v>
      </c>
      <c r="AW5" s="8">
        <v>1605490</v>
      </c>
      <c r="AX5" s="8">
        <v>1587281</v>
      </c>
      <c r="AY5" s="8">
        <v>1661820</v>
      </c>
      <c r="AZ5" s="8">
        <v>1528782</v>
      </c>
      <c r="BA5" s="8">
        <v>1540725</v>
      </c>
      <c r="BB5" s="8">
        <v>1667108</v>
      </c>
      <c r="BC5" s="8">
        <v>1674653</v>
      </c>
      <c r="BD5" s="8">
        <v>1659247</v>
      </c>
      <c r="BE5" s="8">
        <v>1492045</v>
      </c>
      <c r="BF5" s="8">
        <v>1496928</v>
      </c>
      <c r="BG5" s="8">
        <v>1661335</v>
      </c>
      <c r="BH5" s="8">
        <v>1532262</v>
      </c>
      <c r="BI5" s="8">
        <v>1495624</v>
      </c>
      <c r="BJ5" s="8">
        <v>1694727</v>
      </c>
      <c r="BK5" s="8">
        <v>1984579</v>
      </c>
      <c r="BL5" s="8">
        <v>2071016</v>
      </c>
      <c r="BM5" s="8">
        <v>2151120</v>
      </c>
      <c r="BN5" s="8">
        <v>2298208</v>
      </c>
      <c r="BO5" s="8">
        <v>2178872</v>
      </c>
      <c r="BP5" s="8">
        <v>2257663</v>
      </c>
      <c r="BQ5" s="8">
        <v>2343886</v>
      </c>
      <c r="BR5" s="8">
        <v>2456199</v>
      </c>
      <c r="BS5" s="8">
        <v>2516211</v>
      </c>
      <c r="BT5" s="8">
        <v>2579683</v>
      </c>
      <c r="BU5" s="8">
        <v>2305137</v>
      </c>
      <c r="BV5" s="8">
        <v>2525851</v>
      </c>
      <c r="BW5" s="8">
        <v>2417719</v>
      </c>
      <c r="BX5" s="8">
        <v>2243880</v>
      </c>
      <c r="BY5" s="8">
        <v>2312126</v>
      </c>
      <c r="BZ5" s="8">
        <v>2424546</v>
      </c>
      <c r="CA5" s="8">
        <v>2501780</v>
      </c>
      <c r="CB5" s="8">
        <v>2587968</v>
      </c>
      <c r="CC5" s="8">
        <v>2664346</v>
      </c>
      <c r="CD5" s="8">
        <v>2827482</v>
      </c>
      <c r="CE5" s="8">
        <v>2760019</v>
      </c>
      <c r="CF5" s="8">
        <v>2756408</v>
      </c>
      <c r="CG5" s="8">
        <v>2832188</v>
      </c>
    </row>
    <row r="6" spans="1:86" x14ac:dyDescent="0.65">
      <c r="A6" s="7" t="s">
        <v>7</v>
      </c>
      <c r="B6" s="8">
        <v>3441167</v>
      </c>
      <c r="C6" s="8">
        <v>3480154</v>
      </c>
      <c r="D6" s="8">
        <v>3506565</v>
      </c>
      <c r="E6" s="8">
        <v>3537099</v>
      </c>
      <c r="F6" s="8">
        <v>3559663</v>
      </c>
      <c r="G6" s="8">
        <v>3589229</v>
      </c>
      <c r="H6" s="8">
        <v>3609820</v>
      </c>
      <c r="I6" s="8">
        <v>3634433</v>
      </c>
      <c r="J6" s="8">
        <v>3655290</v>
      </c>
      <c r="K6" s="8">
        <v>3698712</v>
      </c>
      <c r="L6" s="8">
        <v>3718726</v>
      </c>
      <c r="M6" s="8">
        <v>3740439</v>
      </c>
      <c r="N6" s="8">
        <v>3754918</v>
      </c>
      <c r="O6" s="8">
        <v>3776240</v>
      </c>
      <c r="P6" s="8">
        <v>3771264</v>
      </c>
      <c r="Q6" s="8">
        <v>3777391</v>
      </c>
      <c r="R6" s="8">
        <v>3780080</v>
      </c>
      <c r="S6" s="8">
        <v>4186319</v>
      </c>
      <c r="T6" s="8">
        <v>4181965</v>
      </c>
      <c r="U6" s="8">
        <v>4170894</v>
      </c>
      <c r="V6" s="8">
        <v>4168590</v>
      </c>
      <c r="W6" s="8">
        <v>4232745</v>
      </c>
      <c r="X6" s="8">
        <v>4222212</v>
      </c>
      <c r="Y6" s="8">
        <v>4237036</v>
      </c>
      <c r="Z6" s="8">
        <v>4238065</v>
      </c>
      <c r="AA6" s="8">
        <v>4130719</v>
      </c>
      <c r="AB6" s="8">
        <v>4157433</v>
      </c>
      <c r="AC6" s="8">
        <v>4160677</v>
      </c>
      <c r="AD6" s="8">
        <v>4158717</v>
      </c>
      <c r="AE6" s="8">
        <v>4816709</v>
      </c>
      <c r="AF6" s="8">
        <v>4814345</v>
      </c>
      <c r="AG6" s="8">
        <v>4820425</v>
      </c>
      <c r="AH6" s="8">
        <v>4818964</v>
      </c>
      <c r="AI6" s="8">
        <v>4822701</v>
      </c>
      <c r="AJ6" s="8">
        <v>4826442</v>
      </c>
      <c r="AK6" s="8">
        <v>4839588</v>
      </c>
      <c r="AL6" s="8">
        <v>4831591</v>
      </c>
      <c r="AM6" s="8">
        <v>4835395</v>
      </c>
      <c r="AN6" s="8">
        <v>4821392</v>
      </c>
      <c r="AO6" s="8">
        <v>4807764</v>
      </c>
      <c r="AP6" s="8">
        <v>4782053</v>
      </c>
      <c r="AQ6" s="8">
        <v>4746570</v>
      </c>
      <c r="AR6" s="8">
        <v>4732293</v>
      </c>
      <c r="AS6" s="8">
        <v>4716035</v>
      </c>
      <c r="AT6" s="8">
        <v>4685622</v>
      </c>
      <c r="AU6" s="8">
        <v>4665506</v>
      </c>
      <c r="AV6" s="8">
        <v>4679455</v>
      </c>
      <c r="AW6" s="8">
        <v>4687479</v>
      </c>
      <c r="AX6" s="8">
        <v>4687340</v>
      </c>
      <c r="AY6" s="8">
        <v>4707928</v>
      </c>
      <c r="AZ6" s="8">
        <v>4685612</v>
      </c>
      <c r="BA6" s="8">
        <v>4692999</v>
      </c>
      <c r="BB6" s="8">
        <v>4683638</v>
      </c>
      <c r="BC6" s="8">
        <v>4736214</v>
      </c>
      <c r="BD6" s="8">
        <v>4706737</v>
      </c>
      <c r="BE6" s="8">
        <v>4704022</v>
      </c>
      <c r="BF6" s="8">
        <v>4717317</v>
      </c>
      <c r="BG6" s="8">
        <v>4774350</v>
      </c>
      <c r="BH6" s="8">
        <v>4781619</v>
      </c>
      <c r="BI6" s="8">
        <v>4813218</v>
      </c>
      <c r="BJ6" s="8">
        <v>4857817</v>
      </c>
      <c r="BK6" s="8">
        <v>4938151</v>
      </c>
      <c r="BL6" s="8">
        <v>4942979</v>
      </c>
      <c r="BM6" s="8">
        <v>4957815</v>
      </c>
      <c r="BN6" s="8">
        <v>4976495</v>
      </c>
      <c r="BO6" s="8">
        <v>4967499</v>
      </c>
      <c r="BP6" s="8">
        <v>5006946</v>
      </c>
      <c r="BQ6" s="8">
        <v>5059470</v>
      </c>
      <c r="BR6" s="8">
        <v>5103518</v>
      </c>
      <c r="BS6" s="8">
        <v>5157192</v>
      </c>
      <c r="BT6" s="8">
        <v>5161314</v>
      </c>
      <c r="BU6" s="8">
        <v>5157667</v>
      </c>
      <c r="BV6" s="8">
        <v>5167339</v>
      </c>
      <c r="BW6" s="8">
        <v>5180329</v>
      </c>
      <c r="BX6" s="8">
        <v>5163680</v>
      </c>
      <c r="BY6" s="8">
        <v>5164078</v>
      </c>
      <c r="BZ6" s="8">
        <v>5184070</v>
      </c>
      <c r="CA6" s="8">
        <v>5189524</v>
      </c>
      <c r="CB6" s="8">
        <v>5208661</v>
      </c>
      <c r="CC6" s="8">
        <v>5223795</v>
      </c>
      <c r="CD6" s="8">
        <v>5231783</v>
      </c>
      <c r="CE6" s="8">
        <v>5218721</v>
      </c>
      <c r="CF6" s="8">
        <v>5227756</v>
      </c>
      <c r="CG6" s="8">
        <v>5249624</v>
      </c>
      <c r="CH6" t="s">
        <v>1</v>
      </c>
    </row>
    <row r="7" spans="1:86" x14ac:dyDescent="0.65">
      <c r="A7" s="9" t="s">
        <v>8</v>
      </c>
      <c r="B7" s="9">
        <v>125</v>
      </c>
      <c r="C7" s="9">
        <v>135</v>
      </c>
      <c r="D7" s="9">
        <v>125</v>
      </c>
      <c r="E7" s="9">
        <v>334</v>
      </c>
      <c r="F7" s="9">
        <v>755</v>
      </c>
      <c r="G7" s="9">
        <v>159</v>
      </c>
      <c r="H7" s="9">
        <v>120</v>
      </c>
      <c r="I7" s="9">
        <v>40</v>
      </c>
      <c r="J7" s="9">
        <v>35</v>
      </c>
      <c r="K7" s="9">
        <v>51</v>
      </c>
      <c r="L7" s="9">
        <v>96</v>
      </c>
      <c r="M7" s="9">
        <v>80</v>
      </c>
      <c r="N7" s="9">
        <v>145</v>
      </c>
      <c r="O7" s="9">
        <v>160</v>
      </c>
      <c r="P7" s="9">
        <v>124</v>
      </c>
      <c r="Q7" s="9">
        <v>284</v>
      </c>
      <c r="R7" s="9">
        <v>259</v>
      </c>
      <c r="S7" s="9">
        <v>235</v>
      </c>
      <c r="T7" s="9">
        <v>230</v>
      </c>
      <c r="U7" s="9">
        <v>394</v>
      </c>
      <c r="V7" s="9">
        <v>359</v>
      </c>
      <c r="W7" s="9">
        <v>572</v>
      </c>
      <c r="X7" s="9">
        <v>374</v>
      </c>
      <c r="Y7" s="9">
        <v>391</v>
      </c>
      <c r="Z7" s="9">
        <v>424</v>
      </c>
      <c r="AA7" s="9">
        <v>453</v>
      </c>
      <c r="AB7" s="9">
        <v>431</v>
      </c>
      <c r="AC7" s="9">
        <v>407</v>
      </c>
      <c r="AD7" s="9">
        <v>486</v>
      </c>
      <c r="AE7" s="9">
        <v>240</v>
      </c>
      <c r="AF7" s="9">
        <v>455</v>
      </c>
      <c r="AG7" s="9">
        <v>967</v>
      </c>
      <c r="AH7" s="10">
        <v>1373</v>
      </c>
      <c r="AI7" s="10">
        <v>1785</v>
      </c>
      <c r="AJ7" s="10">
        <v>1616</v>
      </c>
      <c r="AK7" s="9">
        <v>950</v>
      </c>
      <c r="AL7" s="10">
        <v>1375</v>
      </c>
      <c r="AM7" s="10">
        <v>1600</v>
      </c>
      <c r="AN7" s="10">
        <v>2041</v>
      </c>
      <c r="AO7" s="10">
        <v>1689</v>
      </c>
      <c r="AP7" s="10">
        <v>2684</v>
      </c>
      <c r="AQ7" s="10">
        <v>3235</v>
      </c>
      <c r="AR7" s="10">
        <v>3825</v>
      </c>
      <c r="AS7" s="10">
        <v>5153</v>
      </c>
      <c r="AT7" s="10">
        <v>5372</v>
      </c>
      <c r="AU7" s="10">
        <v>3629</v>
      </c>
      <c r="AV7" s="10">
        <v>3498</v>
      </c>
      <c r="AW7" s="10">
        <v>5040</v>
      </c>
      <c r="AX7" s="10">
        <v>7034</v>
      </c>
      <c r="AY7" s="10">
        <v>5475</v>
      </c>
      <c r="AZ7" s="10">
        <v>6177</v>
      </c>
      <c r="BA7" s="10">
        <v>6993</v>
      </c>
      <c r="BB7" s="10">
        <v>6377</v>
      </c>
      <c r="BC7" s="10">
        <v>8757</v>
      </c>
      <c r="BD7" s="10">
        <v>5611</v>
      </c>
      <c r="BE7" s="10">
        <v>6177</v>
      </c>
      <c r="BF7" s="10">
        <v>6050</v>
      </c>
      <c r="BG7" s="10">
        <v>4682</v>
      </c>
      <c r="BH7" s="10">
        <v>5599</v>
      </c>
      <c r="BI7" s="10">
        <v>7977</v>
      </c>
      <c r="BJ7" s="10">
        <v>9173</v>
      </c>
      <c r="BK7" s="10">
        <v>8596</v>
      </c>
      <c r="BL7" s="10">
        <v>9382</v>
      </c>
      <c r="BM7" s="10">
        <v>7273</v>
      </c>
      <c r="BN7" s="10">
        <v>5547</v>
      </c>
      <c r="BO7" s="10">
        <v>6619</v>
      </c>
      <c r="BP7" s="10">
        <v>5521</v>
      </c>
      <c r="BQ7" s="10">
        <v>6777</v>
      </c>
      <c r="BR7" s="10">
        <v>11268</v>
      </c>
      <c r="BS7" s="10">
        <v>8638</v>
      </c>
      <c r="BT7" s="10">
        <v>9410</v>
      </c>
      <c r="BU7" s="10">
        <v>12323</v>
      </c>
      <c r="BV7" s="10">
        <v>12159</v>
      </c>
      <c r="BW7" s="10">
        <v>10516</v>
      </c>
      <c r="BX7" s="10">
        <v>12882</v>
      </c>
      <c r="BY7" s="10">
        <v>8967</v>
      </c>
      <c r="BZ7" s="10">
        <v>9122</v>
      </c>
      <c r="CA7" s="10">
        <v>8019</v>
      </c>
      <c r="CB7" s="10">
        <v>7641</v>
      </c>
      <c r="CC7" s="10">
        <v>7181</v>
      </c>
      <c r="CD7" s="10">
        <v>6511</v>
      </c>
      <c r="CE7" s="10">
        <v>8738</v>
      </c>
      <c r="CF7" s="10">
        <v>6372</v>
      </c>
      <c r="CG7" s="10">
        <v>9191</v>
      </c>
      <c r="CH7" t="s">
        <v>9</v>
      </c>
    </row>
    <row r="8" spans="1:86" x14ac:dyDescent="0.65">
      <c r="A8" s="9" t="s">
        <v>10</v>
      </c>
      <c r="B8" s="10">
        <v>144081</v>
      </c>
      <c r="C8" s="10">
        <v>141010</v>
      </c>
      <c r="D8" s="10">
        <v>141582</v>
      </c>
      <c r="E8" s="10">
        <v>140593</v>
      </c>
      <c r="F8" s="10">
        <v>140997</v>
      </c>
      <c r="G8" s="10">
        <v>141930</v>
      </c>
      <c r="H8" s="10">
        <v>142235</v>
      </c>
      <c r="I8" s="10">
        <v>141501</v>
      </c>
      <c r="J8" s="10">
        <v>141741</v>
      </c>
      <c r="K8" s="10">
        <v>142837</v>
      </c>
      <c r="L8" s="10">
        <v>143102</v>
      </c>
      <c r="M8" s="10">
        <v>142578</v>
      </c>
      <c r="N8" s="10">
        <v>142870</v>
      </c>
      <c r="O8" s="10">
        <v>138403</v>
      </c>
      <c r="P8" s="10">
        <v>138657</v>
      </c>
      <c r="Q8" s="10">
        <v>138278</v>
      </c>
      <c r="R8" s="10">
        <v>137834</v>
      </c>
      <c r="S8" s="10">
        <v>124771</v>
      </c>
      <c r="T8" s="10">
        <v>124895</v>
      </c>
      <c r="U8" s="10">
        <v>124589</v>
      </c>
      <c r="V8" s="10">
        <v>124711</v>
      </c>
      <c r="W8" s="10">
        <v>122941</v>
      </c>
      <c r="X8" s="10">
        <v>122925</v>
      </c>
      <c r="Y8" s="10">
        <v>122713</v>
      </c>
      <c r="Z8" s="10">
        <v>122810</v>
      </c>
      <c r="AA8" s="10">
        <v>121941</v>
      </c>
      <c r="AB8" s="10">
        <v>122054</v>
      </c>
      <c r="AC8" s="10">
        <v>121908</v>
      </c>
      <c r="AD8" s="10">
        <v>122001</v>
      </c>
      <c r="AE8" s="10">
        <v>138949</v>
      </c>
      <c r="AF8" s="10">
        <v>138977</v>
      </c>
      <c r="AG8" s="10">
        <v>138462</v>
      </c>
      <c r="AH8" s="10">
        <v>138620</v>
      </c>
      <c r="AI8" s="10">
        <v>138958</v>
      </c>
      <c r="AJ8" s="10">
        <v>139079</v>
      </c>
      <c r="AK8" s="10">
        <v>139040</v>
      </c>
      <c r="AL8" s="10">
        <v>139204</v>
      </c>
      <c r="AM8" s="10">
        <v>144642</v>
      </c>
      <c r="AN8" s="10">
        <v>145602</v>
      </c>
      <c r="AO8" s="10">
        <v>145654</v>
      </c>
      <c r="AP8" s="10">
        <v>146072</v>
      </c>
      <c r="AQ8" s="10">
        <v>147218</v>
      </c>
      <c r="AR8" s="10">
        <v>148105</v>
      </c>
      <c r="AS8" s="10">
        <v>147946</v>
      </c>
      <c r="AT8" s="10">
        <v>146693</v>
      </c>
      <c r="AU8" s="10">
        <v>145878</v>
      </c>
      <c r="AV8" s="10">
        <v>146321</v>
      </c>
      <c r="AW8" s="10">
        <v>146680</v>
      </c>
      <c r="AX8" s="10">
        <v>147191</v>
      </c>
      <c r="AY8" s="10">
        <v>146292</v>
      </c>
      <c r="AZ8" s="10">
        <v>146326</v>
      </c>
      <c r="BA8" s="10">
        <v>147166</v>
      </c>
      <c r="BB8" s="10">
        <v>147350</v>
      </c>
      <c r="BC8" s="10">
        <v>153629</v>
      </c>
      <c r="BD8" s="10">
        <v>155269</v>
      </c>
      <c r="BE8" s="10">
        <v>154662</v>
      </c>
      <c r="BF8" s="10">
        <v>154740</v>
      </c>
      <c r="BG8" s="10">
        <v>154564</v>
      </c>
      <c r="BH8" s="10">
        <v>154984</v>
      </c>
      <c r="BI8" s="10">
        <v>155259</v>
      </c>
      <c r="BJ8" s="10">
        <v>155266</v>
      </c>
      <c r="BK8" s="10">
        <v>156146</v>
      </c>
      <c r="BL8" s="10">
        <v>156893</v>
      </c>
      <c r="BM8" s="10">
        <v>157225</v>
      </c>
      <c r="BN8" s="10">
        <v>157322</v>
      </c>
      <c r="BO8" s="10">
        <v>157780</v>
      </c>
      <c r="BP8" s="10">
        <v>158104</v>
      </c>
      <c r="BQ8" s="10">
        <v>158808</v>
      </c>
      <c r="BR8" s="10">
        <v>159717</v>
      </c>
      <c r="BS8" s="10">
        <v>161309</v>
      </c>
      <c r="BT8" s="10">
        <v>162330</v>
      </c>
      <c r="BU8" s="10">
        <v>162676</v>
      </c>
      <c r="BV8" s="10">
        <v>163664</v>
      </c>
      <c r="BW8" s="10">
        <v>163620</v>
      </c>
      <c r="BX8" s="10">
        <v>162172</v>
      </c>
      <c r="BY8" s="10">
        <v>162681</v>
      </c>
      <c r="BZ8" s="10">
        <v>162963</v>
      </c>
      <c r="CA8" s="10">
        <v>165013</v>
      </c>
      <c r="CB8" s="10">
        <v>165387</v>
      </c>
      <c r="CC8" s="10">
        <v>165999</v>
      </c>
      <c r="CD8" s="10">
        <v>166232</v>
      </c>
      <c r="CE8" s="10">
        <v>166694</v>
      </c>
      <c r="CF8" s="10">
        <v>167042</v>
      </c>
      <c r="CG8" s="10">
        <v>167013</v>
      </c>
      <c r="CH8" t="s">
        <v>5</v>
      </c>
    </row>
    <row r="9" spans="1:86" x14ac:dyDescent="0.65">
      <c r="A9" s="9" t="s">
        <v>11</v>
      </c>
      <c r="B9" s="10">
        <v>480114</v>
      </c>
      <c r="C9" s="10">
        <v>454727</v>
      </c>
      <c r="D9" s="10">
        <v>459198</v>
      </c>
      <c r="E9" s="10">
        <v>485881</v>
      </c>
      <c r="F9" s="10">
        <v>468378</v>
      </c>
      <c r="G9" s="10">
        <v>455091</v>
      </c>
      <c r="H9" s="10">
        <v>441855</v>
      </c>
      <c r="I9" s="10">
        <v>456664</v>
      </c>
      <c r="J9" s="10">
        <v>452742</v>
      </c>
      <c r="K9" s="10">
        <v>448564</v>
      </c>
      <c r="L9" s="10">
        <v>439533</v>
      </c>
      <c r="M9" s="10">
        <v>469601</v>
      </c>
      <c r="N9" s="10">
        <v>441827</v>
      </c>
      <c r="O9" s="10">
        <v>424582</v>
      </c>
      <c r="P9" s="10">
        <v>437825</v>
      </c>
      <c r="Q9" s="10">
        <v>439002</v>
      </c>
      <c r="R9" s="10">
        <v>443532</v>
      </c>
      <c r="S9" s="10">
        <v>425381</v>
      </c>
      <c r="T9" s="10">
        <v>438630</v>
      </c>
      <c r="U9" s="10">
        <v>439551</v>
      </c>
      <c r="V9" s="10">
        <v>441622</v>
      </c>
      <c r="W9" s="10">
        <v>534989</v>
      </c>
      <c r="X9" s="10">
        <v>516192</v>
      </c>
      <c r="Y9" s="10">
        <v>521817</v>
      </c>
      <c r="Z9" s="10">
        <v>530471</v>
      </c>
      <c r="AA9" s="10">
        <v>469379</v>
      </c>
      <c r="AB9" s="10">
        <v>467248</v>
      </c>
      <c r="AC9" s="10">
        <v>467828</v>
      </c>
      <c r="AD9" s="10">
        <v>469345</v>
      </c>
      <c r="AE9" s="10">
        <v>110758</v>
      </c>
      <c r="AF9" s="10">
        <v>111621</v>
      </c>
      <c r="AG9" s="10">
        <v>125165</v>
      </c>
      <c r="AH9" s="10">
        <v>135907</v>
      </c>
      <c r="AI9" s="10">
        <v>101409</v>
      </c>
      <c r="AJ9" s="10">
        <v>111315</v>
      </c>
      <c r="AK9" s="10">
        <v>141902</v>
      </c>
      <c r="AL9" s="10">
        <v>147158</v>
      </c>
      <c r="AM9" s="10">
        <v>86425</v>
      </c>
      <c r="AN9" s="10">
        <v>112560</v>
      </c>
      <c r="AO9" s="10">
        <v>133237</v>
      </c>
      <c r="AP9" s="10">
        <v>147968</v>
      </c>
      <c r="AQ9" s="10">
        <v>78817</v>
      </c>
      <c r="AR9" s="10">
        <v>72796</v>
      </c>
      <c r="AS9" s="10">
        <v>93425</v>
      </c>
      <c r="AT9" s="10">
        <v>103938</v>
      </c>
      <c r="AU9" s="10">
        <v>87902</v>
      </c>
      <c r="AV9" s="10">
        <v>106229</v>
      </c>
      <c r="AW9" s="10">
        <v>116984</v>
      </c>
      <c r="AX9" s="10">
        <v>113025</v>
      </c>
      <c r="AY9" s="10">
        <v>77555</v>
      </c>
      <c r="AZ9" s="10">
        <v>75946</v>
      </c>
      <c r="BA9" s="10">
        <v>103101</v>
      </c>
      <c r="BB9" s="10">
        <v>94718</v>
      </c>
      <c r="BC9" s="10">
        <v>62743</v>
      </c>
      <c r="BD9" s="10">
        <v>88454</v>
      </c>
      <c r="BE9" s="10">
        <v>91727</v>
      </c>
      <c r="BF9" s="10">
        <v>97944</v>
      </c>
      <c r="BG9" s="10">
        <v>60947</v>
      </c>
      <c r="BH9" s="10">
        <v>74999</v>
      </c>
      <c r="BI9" s="10">
        <v>98576</v>
      </c>
      <c r="BJ9" s="10">
        <v>102503</v>
      </c>
      <c r="BK9" s="10">
        <v>77458</v>
      </c>
      <c r="BL9" s="10">
        <v>98084</v>
      </c>
      <c r="BM9" s="10">
        <v>94014</v>
      </c>
      <c r="BN9" s="10">
        <v>93638</v>
      </c>
      <c r="BO9" s="10">
        <v>48858</v>
      </c>
      <c r="BP9" s="10">
        <v>77348</v>
      </c>
      <c r="BQ9" s="10">
        <v>75041</v>
      </c>
      <c r="BR9" s="10">
        <v>110095</v>
      </c>
      <c r="BS9" s="10">
        <v>78232</v>
      </c>
      <c r="BT9" s="10">
        <v>84826</v>
      </c>
      <c r="BU9" s="10">
        <v>84694</v>
      </c>
      <c r="BV9" s="10">
        <v>140648</v>
      </c>
      <c r="BW9" s="10">
        <v>57678</v>
      </c>
      <c r="BX9" s="10">
        <v>94899</v>
      </c>
      <c r="BY9" s="10">
        <v>118524</v>
      </c>
      <c r="BZ9" s="10">
        <v>112541</v>
      </c>
      <c r="CA9" s="10">
        <v>65378</v>
      </c>
      <c r="CB9" s="10">
        <v>73329</v>
      </c>
      <c r="CC9" s="10">
        <v>107380</v>
      </c>
      <c r="CD9" s="10">
        <v>95765</v>
      </c>
      <c r="CE9" s="10">
        <v>29301</v>
      </c>
      <c r="CF9" s="10">
        <v>28526</v>
      </c>
      <c r="CG9" s="10">
        <v>28167</v>
      </c>
      <c r="CH9" t="s">
        <v>5</v>
      </c>
    </row>
    <row r="10" spans="1:86" x14ac:dyDescent="0.65">
      <c r="A10" s="9" t="s">
        <v>12</v>
      </c>
      <c r="B10" s="10">
        <v>49842</v>
      </c>
      <c r="C10" s="10">
        <v>53296</v>
      </c>
      <c r="D10" s="10">
        <v>52701</v>
      </c>
      <c r="E10" s="10">
        <v>55366</v>
      </c>
      <c r="F10" s="10">
        <v>46233</v>
      </c>
      <c r="G10" s="10">
        <v>55697</v>
      </c>
      <c r="H10" s="10">
        <v>56529</v>
      </c>
      <c r="I10" s="10">
        <v>65368</v>
      </c>
      <c r="J10" s="10">
        <v>46606</v>
      </c>
      <c r="K10" s="10">
        <v>47412</v>
      </c>
      <c r="L10" s="10">
        <v>49907</v>
      </c>
      <c r="M10" s="10">
        <v>51844</v>
      </c>
      <c r="N10" s="10">
        <v>62900</v>
      </c>
      <c r="O10" s="10">
        <v>59472</v>
      </c>
      <c r="P10" s="10">
        <v>69627</v>
      </c>
      <c r="Q10" s="10">
        <v>74036</v>
      </c>
      <c r="R10" s="10">
        <v>81093</v>
      </c>
      <c r="S10" s="10">
        <v>85206</v>
      </c>
      <c r="T10" s="10">
        <v>93859</v>
      </c>
      <c r="U10" s="10">
        <v>99183</v>
      </c>
      <c r="V10" s="10">
        <v>72993</v>
      </c>
      <c r="W10" s="10">
        <v>74140</v>
      </c>
      <c r="X10" s="10">
        <v>89721</v>
      </c>
      <c r="Y10" s="10">
        <v>70931</v>
      </c>
      <c r="Z10" s="10">
        <v>70603</v>
      </c>
      <c r="AA10" s="10">
        <v>69120</v>
      </c>
      <c r="AB10" s="10">
        <v>73188</v>
      </c>
      <c r="AC10" s="10">
        <v>83817</v>
      </c>
      <c r="AD10" s="10">
        <v>77381</v>
      </c>
      <c r="AE10" s="10">
        <v>150998</v>
      </c>
      <c r="AF10" s="10">
        <v>174165</v>
      </c>
      <c r="AG10" s="10">
        <v>176828</v>
      </c>
      <c r="AH10" s="10">
        <v>156308</v>
      </c>
      <c r="AI10" s="10">
        <v>146264</v>
      </c>
      <c r="AJ10" s="10">
        <v>137215</v>
      </c>
      <c r="AK10" s="10">
        <v>162768</v>
      </c>
      <c r="AL10" s="10">
        <v>192051</v>
      </c>
      <c r="AM10" s="10">
        <v>177625</v>
      </c>
      <c r="AN10" s="10">
        <v>190364</v>
      </c>
      <c r="AO10" s="10">
        <v>187678</v>
      </c>
      <c r="AP10" s="10">
        <v>175289</v>
      </c>
      <c r="AQ10" s="10">
        <v>164028</v>
      </c>
      <c r="AR10" s="10">
        <v>178700</v>
      </c>
      <c r="AS10" s="10">
        <v>174266</v>
      </c>
      <c r="AT10" s="10">
        <v>86507</v>
      </c>
      <c r="AU10" s="10">
        <v>140484</v>
      </c>
      <c r="AV10" s="10">
        <v>155362</v>
      </c>
      <c r="AW10" s="10">
        <v>156777</v>
      </c>
      <c r="AX10" s="10">
        <v>172295</v>
      </c>
      <c r="AY10" s="10">
        <v>177231</v>
      </c>
      <c r="AZ10" s="10">
        <v>164547</v>
      </c>
      <c r="BA10" s="10">
        <v>181122</v>
      </c>
      <c r="BB10" s="10">
        <v>162107</v>
      </c>
      <c r="BC10" s="10">
        <v>167681</v>
      </c>
      <c r="BD10" s="10">
        <v>158446</v>
      </c>
      <c r="BE10" s="10">
        <v>159263</v>
      </c>
      <c r="BF10" s="10">
        <v>158268</v>
      </c>
      <c r="BG10" s="10">
        <v>180508</v>
      </c>
      <c r="BH10" s="10">
        <v>181020</v>
      </c>
      <c r="BI10" s="10">
        <v>182586</v>
      </c>
      <c r="BJ10" s="10">
        <v>178054</v>
      </c>
      <c r="BK10" s="10">
        <v>187395</v>
      </c>
      <c r="BL10" s="10">
        <v>172030</v>
      </c>
      <c r="BM10" s="10">
        <v>183490</v>
      </c>
      <c r="BN10" s="10">
        <v>184136</v>
      </c>
      <c r="BO10" s="10">
        <v>209276</v>
      </c>
      <c r="BP10" s="10">
        <v>215150</v>
      </c>
      <c r="BQ10" s="10">
        <v>233757</v>
      </c>
      <c r="BR10" s="10">
        <v>238534</v>
      </c>
      <c r="BS10" s="10">
        <v>222977</v>
      </c>
      <c r="BT10" s="10">
        <v>215529</v>
      </c>
      <c r="BU10" s="10">
        <v>209389</v>
      </c>
      <c r="BV10" s="10">
        <v>203063</v>
      </c>
      <c r="BW10" s="10">
        <v>217261</v>
      </c>
      <c r="BX10" s="10">
        <v>210322</v>
      </c>
      <c r="BY10" s="10">
        <v>218324</v>
      </c>
      <c r="BZ10" s="10">
        <v>238576</v>
      </c>
      <c r="CA10" s="10">
        <v>227773</v>
      </c>
      <c r="CB10" s="10">
        <v>233648</v>
      </c>
      <c r="CC10" s="10">
        <v>243588</v>
      </c>
      <c r="CD10" s="10">
        <v>240331</v>
      </c>
      <c r="CE10" s="10">
        <v>43387</v>
      </c>
      <c r="CF10" s="10">
        <v>89032</v>
      </c>
      <c r="CG10" s="10">
        <v>120531</v>
      </c>
      <c r="CH10" t="s">
        <v>5</v>
      </c>
    </row>
    <row r="11" spans="1:86" x14ac:dyDescent="0.65">
      <c r="A11" s="9" t="s">
        <v>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55082</v>
      </c>
      <c r="AF11" s="9">
        <v>52276</v>
      </c>
      <c r="AG11" s="9">
        <v>51953</v>
      </c>
      <c r="AH11" s="9">
        <v>54351</v>
      </c>
      <c r="AI11" s="9">
        <v>52163</v>
      </c>
      <c r="AJ11" s="9">
        <v>48620</v>
      </c>
      <c r="AK11" s="9">
        <v>51067</v>
      </c>
      <c r="AL11" s="9">
        <v>53470</v>
      </c>
      <c r="AM11" s="9">
        <v>45836</v>
      </c>
      <c r="AN11" s="9">
        <v>44410</v>
      </c>
      <c r="AO11" s="9">
        <v>44795</v>
      </c>
      <c r="AP11" s="9">
        <v>47368</v>
      </c>
      <c r="AQ11" s="9">
        <v>45742</v>
      </c>
      <c r="AR11" s="9">
        <v>43273</v>
      </c>
      <c r="AS11" s="9">
        <v>41805</v>
      </c>
      <c r="AT11" s="9">
        <v>41989</v>
      </c>
      <c r="AU11" s="9">
        <v>51686</v>
      </c>
      <c r="AV11" s="9">
        <v>48808</v>
      </c>
      <c r="AW11" s="9">
        <v>46362</v>
      </c>
      <c r="AX11" s="9">
        <v>49901</v>
      </c>
      <c r="AY11" s="9">
        <v>42629</v>
      </c>
      <c r="AZ11" s="9">
        <v>41975</v>
      </c>
      <c r="BA11" s="9">
        <v>42592</v>
      </c>
      <c r="BB11" s="9">
        <v>45367</v>
      </c>
      <c r="BC11" s="9">
        <v>38902</v>
      </c>
      <c r="BD11" s="9">
        <v>37890</v>
      </c>
      <c r="BE11" s="9">
        <v>36927</v>
      </c>
      <c r="BF11" s="9">
        <v>39612</v>
      </c>
      <c r="BG11" s="9">
        <v>38714</v>
      </c>
      <c r="BH11" s="9">
        <v>36906</v>
      </c>
      <c r="BI11" s="9">
        <v>35642</v>
      </c>
      <c r="BJ11" s="9">
        <v>37206</v>
      </c>
      <c r="BK11" s="9">
        <v>36038</v>
      </c>
      <c r="BL11" s="9">
        <v>34165</v>
      </c>
      <c r="BM11" s="9">
        <v>33272</v>
      </c>
      <c r="BN11" s="9">
        <v>36034</v>
      </c>
      <c r="BO11" s="9">
        <v>35741</v>
      </c>
      <c r="BP11" s="9">
        <v>32988</v>
      </c>
      <c r="BQ11" s="9">
        <v>33166</v>
      </c>
      <c r="BR11" s="9">
        <v>36949</v>
      </c>
      <c r="BS11" s="9">
        <v>31240</v>
      </c>
      <c r="BT11" s="9">
        <v>30413</v>
      </c>
      <c r="BU11" s="9">
        <v>31006</v>
      </c>
      <c r="BV11" s="9">
        <v>33626</v>
      </c>
      <c r="BW11" s="9">
        <v>32901</v>
      </c>
      <c r="BX11" s="9">
        <v>30948</v>
      </c>
      <c r="BY11" s="9">
        <v>30669</v>
      </c>
      <c r="BZ11" s="9">
        <v>33301</v>
      </c>
      <c r="CA11" s="9">
        <v>30310</v>
      </c>
      <c r="CB11" s="9">
        <v>28143</v>
      </c>
      <c r="CC11" s="9">
        <v>27892</v>
      </c>
      <c r="CD11" s="9">
        <v>28960</v>
      </c>
      <c r="CE11" s="9">
        <v>227796</v>
      </c>
      <c r="CF11" s="10">
        <v>227716</v>
      </c>
      <c r="CG11" s="10">
        <v>236590</v>
      </c>
    </row>
    <row r="12" spans="1:86" x14ac:dyDescent="0.65">
      <c r="A12" s="9" t="s">
        <v>14</v>
      </c>
      <c r="B12" s="10">
        <v>21906</v>
      </c>
      <c r="C12" s="10">
        <v>15439</v>
      </c>
      <c r="D12" s="10">
        <v>17180</v>
      </c>
      <c r="E12" s="10">
        <v>22075</v>
      </c>
      <c r="F12" s="10">
        <v>21307</v>
      </c>
      <c r="G12" s="10">
        <v>15638</v>
      </c>
      <c r="H12" s="10">
        <v>14003</v>
      </c>
      <c r="I12" s="10">
        <v>13488</v>
      </c>
      <c r="J12" s="10">
        <v>15538</v>
      </c>
      <c r="K12" s="10">
        <v>14034</v>
      </c>
      <c r="L12" s="10">
        <v>11047</v>
      </c>
      <c r="M12" s="10">
        <v>66428</v>
      </c>
      <c r="N12" s="10">
        <v>63798</v>
      </c>
      <c r="O12" s="10">
        <v>75669</v>
      </c>
      <c r="P12" s="10">
        <v>64158</v>
      </c>
      <c r="Q12" s="10">
        <v>49958</v>
      </c>
      <c r="R12" s="10">
        <v>61342</v>
      </c>
      <c r="S12" s="10">
        <v>50049</v>
      </c>
      <c r="T12" s="10">
        <v>58130</v>
      </c>
      <c r="U12" s="10">
        <v>51038</v>
      </c>
      <c r="V12" s="10">
        <v>62972</v>
      </c>
      <c r="W12" s="10">
        <v>67505</v>
      </c>
      <c r="X12" s="10">
        <v>77814</v>
      </c>
      <c r="Y12" s="10">
        <v>90631</v>
      </c>
      <c r="Z12" s="10">
        <v>95903</v>
      </c>
      <c r="AA12" s="10">
        <v>103789</v>
      </c>
      <c r="AB12" s="10">
        <v>104972</v>
      </c>
      <c r="AC12" s="10">
        <v>97307</v>
      </c>
      <c r="AD12" s="10">
        <v>101351</v>
      </c>
      <c r="AE12" s="10">
        <v>11749</v>
      </c>
      <c r="AF12" s="10">
        <v>14577</v>
      </c>
      <c r="AG12" s="10">
        <v>12939</v>
      </c>
      <c r="AH12" s="10">
        <v>11679</v>
      </c>
      <c r="AI12" s="10">
        <v>8088</v>
      </c>
      <c r="AJ12" s="10">
        <v>14529</v>
      </c>
      <c r="AK12" s="10">
        <v>13263</v>
      </c>
      <c r="AL12" s="10">
        <v>17521</v>
      </c>
      <c r="AM12" s="10">
        <v>12493</v>
      </c>
      <c r="AN12" s="10">
        <v>11443</v>
      </c>
      <c r="AO12" s="10">
        <v>14180</v>
      </c>
      <c r="AP12" s="10">
        <v>13868</v>
      </c>
      <c r="AQ12" s="10">
        <v>11047</v>
      </c>
      <c r="AR12" s="10">
        <v>12089</v>
      </c>
      <c r="AS12" s="10">
        <v>11942</v>
      </c>
      <c r="AT12" s="10">
        <v>15985</v>
      </c>
      <c r="AU12" s="10">
        <v>10923</v>
      </c>
      <c r="AV12" s="10">
        <v>15191</v>
      </c>
      <c r="AW12" s="10">
        <v>18031</v>
      </c>
      <c r="AX12" s="10">
        <v>16720</v>
      </c>
      <c r="AY12" s="10">
        <v>15972</v>
      </c>
      <c r="AZ12" s="10">
        <v>23308</v>
      </c>
      <c r="BA12" s="10">
        <v>22090</v>
      </c>
      <c r="BB12" s="10">
        <v>16985</v>
      </c>
      <c r="BC12" s="10">
        <v>15735</v>
      </c>
      <c r="BD12" s="10">
        <v>19661</v>
      </c>
      <c r="BE12" s="10">
        <v>21197</v>
      </c>
      <c r="BF12" s="10">
        <v>18662</v>
      </c>
      <c r="BG12" s="10">
        <v>14068</v>
      </c>
      <c r="BH12" s="10">
        <v>22990</v>
      </c>
      <c r="BI12" s="10">
        <v>21335</v>
      </c>
      <c r="BJ12" s="10">
        <v>18234</v>
      </c>
      <c r="BK12" s="10">
        <v>14715</v>
      </c>
      <c r="BL12" s="10">
        <v>16027</v>
      </c>
      <c r="BM12" s="10">
        <v>16606</v>
      </c>
      <c r="BN12" s="10">
        <v>16929</v>
      </c>
      <c r="BO12" s="10">
        <v>11808</v>
      </c>
      <c r="BP12" s="10">
        <v>14218</v>
      </c>
      <c r="BQ12" s="10">
        <v>13260</v>
      </c>
      <c r="BR12" s="10">
        <v>15586</v>
      </c>
      <c r="BS12" s="10">
        <v>12107</v>
      </c>
      <c r="BT12" s="10">
        <v>13306</v>
      </c>
      <c r="BU12" s="10">
        <v>14563</v>
      </c>
      <c r="BV12" s="10">
        <v>15282</v>
      </c>
      <c r="BW12" s="10">
        <v>11647</v>
      </c>
      <c r="BX12" s="10">
        <v>13117</v>
      </c>
      <c r="BY12" s="10">
        <v>14238</v>
      </c>
      <c r="BZ12" s="10">
        <v>12035</v>
      </c>
      <c r="CA12" s="10">
        <v>17369</v>
      </c>
      <c r="CB12" s="10">
        <v>20429</v>
      </c>
      <c r="CC12" s="10">
        <v>25915</v>
      </c>
      <c r="CD12" s="10">
        <v>20914</v>
      </c>
      <c r="CE12" s="10">
        <v>27520</v>
      </c>
      <c r="CF12" s="10">
        <v>26550</v>
      </c>
      <c r="CG12" s="10">
        <v>32695</v>
      </c>
      <c r="CH12" t="s">
        <v>5</v>
      </c>
    </row>
    <row r="13" spans="1:86" x14ac:dyDescent="0.65">
      <c r="A13" s="7" t="s">
        <v>14</v>
      </c>
      <c r="B13" s="8">
        <f>B3+B7+B8+B9+B10+B11+B12</f>
        <v>701060</v>
      </c>
      <c r="C13" s="8">
        <f t="shared" ref="C13:BN13" si="0">C3+C7+C8+C9+C10+C11+C12</f>
        <v>669662</v>
      </c>
      <c r="D13" s="8">
        <f t="shared" si="0"/>
        <v>675625</v>
      </c>
      <c r="E13" s="8">
        <f t="shared" si="0"/>
        <v>709157</v>
      </c>
      <c r="F13" s="8">
        <f t="shared" si="0"/>
        <v>682226</v>
      </c>
      <c r="G13" s="8">
        <f t="shared" si="0"/>
        <v>673042</v>
      </c>
      <c r="H13" s="8">
        <f t="shared" si="0"/>
        <v>659178</v>
      </c>
      <c r="I13" s="8">
        <f t="shared" si="0"/>
        <v>681150</v>
      </c>
      <c r="J13" s="8">
        <f t="shared" si="0"/>
        <v>660506</v>
      </c>
      <c r="K13" s="8">
        <f t="shared" si="0"/>
        <v>656702</v>
      </c>
      <c r="L13" s="8">
        <f t="shared" si="0"/>
        <v>647491</v>
      </c>
      <c r="M13" s="8">
        <f t="shared" si="0"/>
        <v>734132</v>
      </c>
      <c r="N13" s="8">
        <f t="shared" si="0"/>
        <v>714859</v>
      </c>
      <c r="O13" s="8">
        <f t="shared" si="0"/>
        <v>701548</v>
      </c>
      <c r="P13" s="8">
        <f t="shared" si="0"/>
        <v>713310</v>
      </c>
      <c r="Q13" s="8">
        <f t="shared" si="0"/>
        <v>704350</v>
      </c>
      <c r="R13" s="8">
        <f t="shared" si="0"/>
        <v>726274</v>
      </c>
      <c r="S13" s="8">
        <f t="shared" si="0"/>
        <v>687836</v>
      </c>
      <c r="T13" s="8">
        <f t="shared" si="0"/>
        <v>717572</v>
      </c>
      <c r="U13" s="8">
        <f t="shared" si="0"/>
        <v>716501</v>
      </c>
      <c r="V13" s="8">
        <f t="shared" si="0"/>
        <v>703954</v>
      </c>
      <c r="W13" s="8">
        <f t="shared" si="0"/>
        <v>801641</v>
      </c>
      <c r="X13" s="8">
        <f t="shared" si="0"/>
        <v>808096</v>
      </c>
      <c r="Y13" s="8">
        <f t="shared" si="0"/>
        <v>807452</v>
      </c>
      <c r="Z13" s="8">
        <f t="shared" si="0"/>
        <v>821126</v>
      </c>
      <c r="AA13" s="8">
        <f t="shared" si="0"/>
        <v>765482</v>
      </c>
      <c r="AB13" s="8">
        <f t="shared" si="0"/>
        <v>768651</v>
      </c>
      <c r="AC13" s="8">
        <f t="shared" si="0"/>
        <v>771981</v>
      </c>
      <c r="AD13" s="8">
        <f t="shared" si="0"/>
        <v>771256</v>
      </c>
      <c r="AE13" s="8">
        <f t="shared" si="0"/>
        <v>468747</v>
      </c>
      <c r="AF13" s="8">
        <f t="shared" si="0"/>
        <v>493014</v>
      </c>
      <c r="AG13" s="8">
        <f t="shared" si="0"/>
        <v>507250</v>
      </c>
      <c r="AH13" s="8">
        <f t="shared" si="0"/>
        <v>499231</v>
      </c>
      <c r="AI13" s="8">
        <f t="shared" si="0"/>
        <v>449681</v>
      </c>
      <c r="AJ13" s="8">
        <f t="shared" si="0"/>
        <v>453404</v>
      </c>
      <c r="AK13" s="8">
        <f t="shared" si="0"/>
        <v>509963</v>
      </c>
      <c r="AL13" s="8">
        <f t="shared" si="0"/>
        <v>551960</v>
      </c>
      <c r="AM13" s="8">
        <f t="shared" si="0"/>
        <v>469918</v>
      </c>
      <c r="AN13" s="8">
        <f t="shared" si="0"/>
        <v>507671</v>
      </c>
      <c r="AO13" s="8">
        <f t="shared" si="0"/>
        <v>528523</v>
      </c>
      <c r="AP13" s="8">
        <f t="shared" si="0"/>
        <v>534535</v>
      </c>
      <c r="AQ13" s="8">
        <f t="shared" si="0"/>
        <v>451369</v>
      </c>
      <c r="AR13" s="8">
        <f t="shared" si="0"/>
        <v>460016</v>
      </c>
      <c r="AS13" s="8">
        <f t="shared" si="0"/>
        <v>475814</v>
      </c>
      <c r="AT13" s="8">
        <f t="shared" si="0"/>
        <v>401430</v>
      </c>
      <c r="AU13" s="8">
        <f t="shared" si="0"/>
        <v>441304</v>
      </c>
      <c r="AV13" s="8">
        <f t="shared" si="0"/>
        <v>476167</v>
      </c>
      <c r="AW13" s="8">
        <f t="shared" si="0"/>
        <v>490573</v>
      </c>
      <c r="AX13" s="8">
        <f t="shared" si="0"/>
        <v>506966</v>
      </c>
      <c r="AY13" s="8">
        <f t="shared" si="0"/>
        <v>465942</v>
      </c>
      <c r="AZ13" s="8">
        <f t="shared" si="0"/>
        <v>459043</v>
      </c>
      <c r="BA13" s="8">
        <f t="shared" si="0"/>
        <v>503813</v>
      </c>
      <c r="BB13" s="8">
        <f t="shared" si="0"/>
        <v>473606</v>
      </c>
      <c r="BC13" s="8">
        <f t="shared" si="0"/>
        <v>448210</v>
      </c>
      <c r="BD13" s="8">
        <f t="shared" si="0"/>
        <v>466072</v>
      </c>
      <c r="BE13" s="8">
        <f t="shared" si="0"/>
        <v>470709</v>
      </c>
      <c r="BF13" s="8">
        <f t="shared" si="0"/>
        <v>476122</v>
      </c>
      <c r="BG13" s="8">
        <f t="shared" si="0"/>
        <v>454319</v>
      </c>
      <c r="BH13" s="8">
        <f t="shared" si="0"/>
        <v>477353</v>
      </c>
      <c r="BI13" s="8">
        <f t="shared" si="0"/>
        <v>502226</v>
      </c>
      <c r="BJ13" s="8">
        <f t="shared" si="0"/>
        <v>501208</v>
      </c>
      <c r="BK13" s="8">
        <f t="shared" si="0"/>
        <v>481182</v>
      </c>
      <c r="BL13" s="8">
        <f t="shared" si="0"/>
        <v>487470</v>
      </c>
      <c r="BM13" s="8">
        <f t="shared" si="0"/>
        <v>492763</v>
      </c>
      <c r="BN13" s="8">
        <f t="shared" si="0"/>
        <v>494654</v>
      </c>
      <c r="BO13" s="8">
        <f t="shared" ref="BO13:CD13" si="1">BO3+BO7+BO8+BO9+BO10+BO11+BO12</f>
        <v>470920</v>
      </c>
      <c r="BP13" s="8">
        <f t="shared" si="1"/>
        <v>504413</v>
      </c>
      <c r="BQ13" s="8">
        <f t="shared" si="1"/>
        <v>521950</v>
      </c>
      <c r="BR13" s="8">
        <f t="shared" si="1"/>
        <v>573978</v>
      </c>
      <c r="BS13" s="8">
        <f t="shared" si="1"/>
        <v>516263</v>
      </c>
      <c r="BT13" s="8">
        <f t="shared" si="1"/>
        <v>517891</v>
      </c>
      <c r="BU13" s="8">
        <f t="shared" si="1"/>
        <v>517083</v>
      </c>
      <c r="BV13" s="8">
        <f t="shared" si="1"/>
        <v>570264</v>
      </c>
      <c r="BW13" s="8">
        <f t="shared" si="1"/>
        <v>495525</v>
      </c>
      <c r="BX13" s="8">
        <f t="shared" si="1"/>
        <v>526897</v>
      </c>
      <c r="BY13" s="8">
        <f t="shared" si="1"/>
        <v>556421</v>
      </c>
      <c r="BZ13" s="8">
        <f t="shared" si="1"/>
        <v>570246</v>
      </c>
      <c r="CA13" s="8">
        <f t="shared" si="1"/>
        <v>516489</v>
      </c>
      <c r="CB13" s="8">
        <f t="shared" si="1"/>
        <v>531463</v>
      </c>
      <c r="CC13" s="8">
        <f t="shared" si="1"/>
        <v>581074</v>
      </c>
      <c r="CD13" s="8">
        <f t="shared" si="1"/>
        <v>562026</v>
      </c>
      <c r="CE13" s="8">
        <f>CE3+CE7+CE8+CE9+CE10+CE11+CE12</f>
        <v>506131</v>
      </c>
      <c r="CF13" s="8">
        <f>CF3+CF7+CF8+CF9+CF10+CF11+CF12</f>
        <v>548224</v>
      </c>
      <c r="CG13" s="8">
        <f>CG3+CG7+CG8+CG9+CG10+CG11+CG12</f>
        <v>597395</v>
      </c>
    </row>
    <row r="14" spans="1:86" x14ac:dyDescent="0.65">
      <c r="A14" s="9" t="s">
        <v>15</v>
      </c>
      <c r="B14" s="10">
        <v>12851274</v>
      </c>
      <c r="C14" s="10">
        <v>12864344</v>
      </c>
      <c r="D14" s="10">
        <v>13003423</v>
      </c>
      <c r="E14" s="10">
        <v>12905198</v>
      </c>
      <c r="F14" s="10">
        <v>13149797</v>
      </c>
      <c r="G14" s="10">
        <v>13277740</v>
      </c>
      <c r="H14" s="10">
        <v>13531177</v>
      </c>
      <c r="I14" s="10">
        <v>13638335</v>
      </c>
      <c r="J14" s="10">
        <v>14016299</v>
      </c>
      <c r="K14" s="10">
        <v>14011111</v>
      </c>
      <c r="L14" s="10">
        <v>14017132</v>
      </c>
      <c r="M14" s="10">
        <v>14046970</v>
      </c>
      <c r="N14" s="10">
        <v>14088682</v>
      </c>
      <c r="O14" s="10">
        <v>13941409</v>
      </c>
      <c r="P14" s="10">
        <v>14116321</v>
      </c>
      <c r="Q14" s="10">
        <v>13703868</v>
      </c>
      <c r="R14" s="10">
        <v>13876456</v>
      </c>
      <c r="S14" s="10">
        <v>14175986</v>
      </c>
      <c r="T14" s="10">
        <v>14266569</v>
      </c>
      <c r="U14" s="10">
        <v>14120487</v>
      </c>
      <c r="V14" s="10">
        <v>14193201</v>
      </c>
      <c r="W14" s="10">
        <v>14092572</v>
      </c>
      <c r="X14" s="10">
        <v>14322295</v>
      </c>
      <c r="Y14" s="10">
        <v>14420178</v>
      </c>
      <c r="Z14" s="10">
        <v>14578928</v>
      </c>
      <c r="AA14" s="10">
        <v>14519866</v>
      </c>
      <c r="AB14" s="10">
        <v>14666823</v>
      </c>
      <c r="AC14" s="10">
        <v>14532864</v>
      </c>
      <c r="AD14" s="10">
        <v>14697166</v>
      </c>
      <c r="AE14" s="10">
        <v>15339339</v>
      </c>
      <c r="AF14" s="10">
        <v>15454075</v>
      </c>
      <c r="AG14" s="10">
        <v>15649700</v>
      </c>
      <c r="AH14" s="10">
        <v>16216727</v>
      </c>
      <c r="AI14" s="10">
        <v>16094752</v>
      </c>
      <c r="AJ14" s="10">
        <v>15992659</v>
      </c>
      <c r="AK14" s="10">
        <v>16033158</v>
      </c>
      <c r="AL14" s="10">
        <v>16429495</v>
      </c>
      <c r="AM14" s="10">
        <v>16299686</v>
      </c>
      <c r="AN14" s="10">
        <v>16522995</v>
      </c>
      <c r="AO14" s="10">
        <v>16300738</v>
      </c>
      <c r="AP14" s="10">
        <v>15967223</v>
      </c>
      <c r="AQ14" s="10">
        <v>15416550</v>
      </c>
      <c r="AR14" s="10">
        <v>15596205</v>
      </c>
      <c r="AS14" s="10">
        <v>15261919</v>
      </c>
      <c r="AT14" s="10">
        <v>15020787</v>
      </c>
      <c r="AU14" s="10">
        <v>14956987</v>
      </c>
      <c r="AV14" s="10">
        <v>15317225</v>
      </c>
      <c r="AW14" s="10">
        <v>15288451</v>
      </c>
      <c r="AX14" s="10">
        <v>15427685</v>
      </c>
      <c r="AY14" s="10">
        <v>15425378</v>
      </c>
      <c r="AZ14" s="10">
        <v>15345789</v>
      </c>
      <c r="BA14" s="10">
        <v>15341495</v>
      </c>
      <c r="BB14" s="10">
        <v>15572638</v>
      </c>
      <c r="BC14" s="10">
        <v>15546256</v>
      </c>
      <c r="BD14" s="10">
        <v>15637109</v>
      </c>
      <c r="BE14" s="10">
        <v>15408117</v>
      </c>
      <c r="BF14" s="10">
        <v>15582490</v>
      </c>
      <c r="BG14" s="10">
        <v>15735978</v>
      </c>
      <c r="BH14" s="10">
        <v>15726965</v>
      </c>
      <c r="BI14" s="10">
        <v>15691689</v>
      </c>
      <c r="BJ14" s="10">
        <v>16093317</v>
      </c>
      <c r="BK14" s="10">
        <v>16372122</v>
      </c>
      <c r="BL14" s="10">
        <v>16593069</v>
      </c>
      <c r="BM14" s="10">
        <v>16637842</v>
      </c>
      <c r="BN14" s="10">
        <v>16991438</v>
      </c>
      <c r="BO14" s="10">
        <v>16742183</v>
      </c>
      <c r="BP14" s="10">
        <v>16988440</v>
      </c>
      <c r="BQ14" s="10">
        <v>17104761</v>
      </c>
      <c r="BR14" s="10">
        <v>17506147</v>
      </c>
      <c r="BS14" s="10">
        <v>17479735</v>
      </c>
      <c r="BT14" s="10">
        <v>17656074</v>
      </c>
      <c r="BU14" s="10">
        <v>17314636</v>
      </c>
      <c r="BV14" s="10">
        <v>17769411</v>
      </c>
      <c r="BW14" s="10">
        <v>17518988</v>
      </c>
      <c r="BX14" s="10">
        <v>17449552</v>
      </c>
      <c r="BY14" s="10">
        <v>17510046</v>
      </c>
      <c r="BZ14" s="10">
        <v>17855472</v>
      </c>
      <c r="CA14" s="10">
        <v>17845246</v>
      </c>
      <c r="CB14" s="10">
        <v>18079803</v>
      </c>
      <c r="CC14" s="10">
        <v>18201968</v>
      </c>
      <c r="CD14" s="10">
        <v>18547004</v>
      </c>
      <c r="CE14" s="10">
        <v>18308709</v>
      </c>
      <c r="CF14" s="10">
        <v>18474968</v>
      </c>
      <c r="CG14" s="10">
        <v>18594126</v>
      </c>
      <c r="CH14" t="s">
        <v>16</v>
      </c>
    </row>
    <row r="15" spans="1:86" x14ac:dyDescent="0.65">
      <c r="A15" s="7" t="s">
        <v>15</v>
      </c>
      <c r="B15" s="8">
        <f>B2+B4+B5+B6+B13</f>
        <v>12851274</v>
      </c>
      <c r="C15" s="8">
        <f>C2+C4+C5+C6+C13</f>
        <v>12864344</v>
      </c>
      <c r="D15" s="8">
        <f t="shared" ref="D15:BO15" si="2">D2+D4+D5+D6+D13</f>
        <v>13003423</v>
      </c>
      <c r="E15" s="8">
        <f t="shared" si="2"/>
        <v>12905198</v>
      </c>
      <c r="F15" s="8">
        <f t="shared" si="2"/>
        <v>13149797</v>
      </c>
      <c r="G15" s="8">
        <f t="shared" si="2"/>
        <v>13277740</v>
      </c>
      <c r="H15" s="8">
        <f t="shared" si="2"/>
        <v>13531177</v>
      </c>
      <c r="I15" s="8">
        <f t="shared" si="2"/>
        <v>13638335</v>
      </c>
      <c r="J15" s="8">
        <f t="shared" si="2"/>
        <v>14016299</v>
      </c>
      <c r="K15" s="8">
        <f t="shared" si="2"/>
        <v>14011111</v>
      </c>
      <c r="L15" s="8">
        <f t="shared" si="2"/>
        <v>14017132</v>
      </c>
      <c r="M15" s="8">
        <f t="shared" si="2"/>
        <v>14046970</v>
      </c>
      <c r="N15" s="8">
        <f t="shared" si="2"/>
        <v>14088682</v>
      </c>
      <c r="O15" s="8">
        <f t="shared" si="2"/>
        <v>13941409</v>
      </c>
      <c r="P15" s="8">
        <f t="shared" si="2"/>
        <v>14116321</v>
      </c>
      <c r="Q15" s="8">
        <f t="shared" si="2"/>
        <v>13703868</v>
      </c>
      <c r="R15" s="8">
        <f t="shared" si="2"/>
        <v>13876456</v>
      </c>
      <c r="S15" s="8">
        <f t="shared" si="2"/>
        <v>14175986</v>
      </c>
      <c r="T15" s="8">
        <f t="shared" si="2"/>
        <v>14266569</v>
      </c>
      <c r="U15" s="8">
        <f t="shared" si="2"/>
        <v>14120487</v>
      </c>
      <c r="V15" s="8">
        <f t="shared" si="2"/>
        <v>14193201</v>
      </c>
      <c r="W15" s="8">
        <f t="shared" si="2"/>
        <v>14092572</v>
      </c>
      <c r="X15" s="8">
        <f t="shared" si="2"/>
        <v>14322295</v>
      </c>
      <c r="Y15" s="8">
        <f t="shared" si="2"/>
        <v>14420178</v>
      </c>
      <c r="Z15" s="8">
        <f t="shared" si="2"/>
        <v>14578928</v>
      </c>
      <c r="AA15" s="8">
        <f t="shared" si="2"/>
        <v>14519866</v>
      </c>
      <c r="AB15" s="8">
        <f t="shared" si="2"/>
        <v>14666823</v>
      </c>
      <c r="AC15" s="8">
        <f t="shared" si="2"/>
        <v>14532864</v>
      </c>
      <c r="AD15" s="8">
        <f t="shared" si="2"/>
        <v>14697166</v>
      </c>
      <c r="AE15" s="8">
        <f t="shared" si="2"/>
        <v>15339339</v>
      </c>
      <c r="AF15" s="8">
        <f t="shared" si="2"/>
        <v>15454075</v>
      </c>
      <c r="AG15" s="8">
        <f t="shared" si="2"/>
        <v>15649700</v>
      </c>
      <c r="AH15" s="8">
        <f t="shared" si="2"/>
        <v>16216727</v>
      </c>
      <c r="AI15" s="8">
        <f t="shared" si="2"/>
        <v>16094752</v>
      </c>
      <c r="AJ15" s="8">
        <f t="shared" si="2"/>
        <v>15992659</v>
      </c>
      <c r="AK15" s="8">
        <f t="shared" si="2"/>
        <v>16033158</v>
      </c>
      <c r="AL15" s="8">
        <f t="shared" si="2"/>
        <v>16429495</v>
      </c>
      <c r="AM15" s="8">
        <f t="shared" si="2"/>
        <v>16299686</v>
      </c>
      <c r="AN15" s="8">
        <f t="shared" si="2"/>
        <v>16522995</v>
      </c>
      <c r="AO15" s="8">
        <f t="shared" si="2"/>
        <v>16300738</v>
      </c>
      <c r="AP15" s="8">
        <f t="shared" si="2"/>
        <v>15967223</v>
      </c>
      <c r="AQ15" s="8">
        <f t="shared" si="2"/>
        <v>15416550</v>
      </c>
      <c r="AR15" s="8">
        <f t="shared" si="2"/>
        <v>15596205</v>
      </c>
      <c r="AS15" s="8">
        <f t="shared" si="2"/>
        <v>15261919</v>
      </c>
      <c r="AT15" s="8">
        <f t="shared" si="2"/>
        <v>15020787</v>
      </c>
      <c r="AU15" s="8">
        <f t="shared" si="2"/>
        <v>14956987</v>
      </c>
      <c r="AV15" s="8">
        <f t="shared" si="2"/>
        <v>15317225</v>
      </c>
      <c r="AW15" s="8">
        <f t="shared" si="2"/>
        <v>15288451</v>
      </c>
      <c r="AX15" s="8">
        <f t="shared" si="2"/>
        <v>15427685</v>
      </c>
      <c r="AY15" s="8">
        <f t="shared" si="2"/>
        <v>15425378</v>
      </c>
      <c r="AZ15" s="8">
        <f t="shared" si="2"/>
        <v>15345789</v>
      </c>
      <c r="BA15" s="8">
        <f t="shared" si="2"/>
        <v>15341495</v>
      </c>
      <c r="BB15" s="8">
        <f t="shared" si="2"/>
        <v>15572638</v>
      </c>
      <c r="BC15" s="8">
        <f t="shared" si="2"/>
        <v>15546256</v>
      </c>
      <c r="BD15" s="8">
        <f t="shared" si="2"/>
        <v>15637109</v>
      </c>
      <c r="BE15" s="8">
        <f t="shared" si="2"/>
        <v>15408117</v>
      </c>
      <c r="BF15" s="8">
        <f t="shared" si="2"/>
        <v>15582490</v>
      </c>
      <c r="BG15" s="8">
        <f t="shared" si="2"/>
        <v>15735978</v>
      </c>
      <c r="BH15" s="8">
        <f t="shared" si="2"/>
        <v>15726965</v>
      </c>
      <c r="BI15" s="8">
        <f t="shared" si="2"/>
        <v>15691689</v>
      </c>
      <c r="BJ15" s="8">
        <f t="shared" si="2"/>
        <v>16093317</v>
      </c>
      <c r="BK15" s="8">
        <f t="shared" si="2"/>
        <v>16372122</v>
      </c>
      <c r="BL15" s="8">
        <f t="shared" si="2"/>
        <v>16593069</v>
      </c>
      <c r="BM15" s="8">
        <f t="shared" si="2"/>
        <v>16637842</v>
      </c>
      <c r="BN15" s="8">
        <f t="shared" si="2"/>
        <v>16991438</v>
      </c>
      <c r="BO15" s="8">
        <f t="shared" si="2"/>
        <v>16742183</v>
      </c>
      <c r="BP15" s="8">
        <f t="shared" ref="BP15:CD15" si="3">BP2+BP4+BP5+BP6+BP13</f>
        <v>16988440</v>
      </c>
      <c r="BQ15" s="8">
        <f t="shared" si="3"/>
        <v>17104761</v>
      </c>
      <c r="BR15" s="8">
        <f t="shared" si="3"/>
        <v>17506147</v>
      </c>
      <c r="BS15" s="8">
        <f t="shared" si="3"/>
        <v>17479735</v>
      </c>
      <c r="BT15" s="8">
        <f t="shared" si="3"/>
        <v>17656074</v>
      </c>
      <c r="BU15" s="8">
        <f t="shared" si="3"/>
        <v>17314636</v>
      </c>
      <c r="BV15" s="8">
        <f t="shared" si="3"/>
        <v>17769411</v>
      </c>
      <c r="BW15" s="8">
        <f t="shared" si="3"/>
        <v>17518988</v>
      </c>
      <c r="BX15" s="8">
        <f t="shared" si="3"/>
        <v>17449552</v>
      </c>
      <c r="BY15" s="8">
        <f t="shared" si="3"/>
        <v>17510046</v>
      </c>
      <c r="BZ15" s="8">
        <f t="shared" si="3"/>
        <v>17855472</v>
      </c>
      <c r="CA15" s="8">
        <f t="shared" si="3"/>
        <v>17845246</v>
      </c>
      <c r="CB15" s="8">
        <f t="shared" si="3"/>
        <v>18079803</v>
      </c>
      <c r="CC15" s="8">
        <f t="shared" si="3"/>
        <v>18201968</v>
      </c>
      <c r="CD15" s="8">
        <f t="shared" si="3"/>
        <v>18547004</v>
      </c>
      <c r="CE15" s="8">
        <f>CE2+CE4+CE5+CE6+CE13</f>
        <v>18308709</v>
      </c>
      <c r="CF15" s="8">
        <f>CF2+CF4+CF5+CF6+CF13</f>
        <v>18474968</v>
      </c>
      <c r="CG15" s="8">
        <f>CG2+CG4+CG5+CG6+CG13</f>
        <v>18594126</v>
      </c>
    </row>
    <row r="16" spans="1:86" x14ac:dyDescent="0.65">
      <c r="A16" s="3" t="s">
        <v>17</v>
      </c>
      <c r="B16" s="4">
        <v>3536683</v>
      </c>
      <c r="C16" s="4">
        <v>3495428</v>
      </c>
      <c r="D16" s="4">
        <v>3514305</v>
      </c>
      <c r="E16" s="4">
        <v>3500973</v>
      </c>
      <c r="F16" s="4">
        <v>3513314</v>
      </c>
      <c r="G16" s="4">
        <v>3483087</v>
      </c>
      <c r="H16" s="4">
        <v>3493477</v>
      </c>
      <c r="I16" s="4">
        <v>3513628</v>
      </c>
      <c r="J16" s="4">
        <v>3533074</v>
      </c>
      <c r="K16" s="4">
        <v>3543887</v>
      </c>
      <c r="L16" s="4">
        <v>3512528</v>
      </c>
      <c r="M16" s="4">
        <v>3525487</v>
      </c>
      <c r="N16" s="4">
        <v>3511842</v>
      </c>
      <c r="O16" s="4">
        <v>3522788</v>
      </c>
      <c r="P16" s="4">
        <v>3501359</v>
      </c>
      <c r="Q16" s="4">
        <v>3508553</v>
      </c>
      <c r="R16" s="4">
        <v>3480330</v>
      </c>
      <c r="S16" s="4">
        <v>3450803</v>
      </c>
      <c r="T16" s="4">
        <v>3419737</v>
      </c>
      <c r="U16" s="4">
        <v>3399219</v>
      </c>
      <c r="V16" s="4">
        <v>3382497</v>
      </c>
      <c r="W16" s="4">
        <v>3365610</v>
      </c>
      <c r="X16" s="4">
        <v>3338023</v>
      </c>
      <c r="Y16" s="4">
        <v>3343364</v>
      </c>
      <c r="Z16" s="4">
        <v>3336059</v>
      </c>
      <c r="AA16" s="4">
        <v>3328428</v>
      </c>
      <c r="AB16" s="4">
        <v>3302329</v>
      </c>
      <c r="AC16" s="4">
        <v>3297876</v>
      </c>
      <c r="AD16" s="4">
        <v>3288671</v>
      </c>
      <c r="AE16" s="4">
        <v>3080679</v>
      </c>
      <c r="AF16" s="4">
        <v>3054473</v>
      </c>
      <c r="AG16" s="4">
        <v>3039531</v>
      </c>
      <c r="AH16" s="4">
        <v>3053327</v>
      </c>
      <c r="AI16" s="4">
        <v>3036554</v>
      </c>
      <c r="AJ16" s="4">
        <v>3012081</v>
      </c>
      <c r="AK16" s="4">
        <v>3002865</v>
      </c>
      <c r="AL16" s="4">
        <v>2983636</v>
      </c>
      <c r="AM16" s="4">
        <v>2975131</v>
      </c>
      <c r="AN16" s="4">
        <v>2984948</v>
      </c>
      <c r="AO16" s="4">
        <v>2979451</v>
      </c>
      <c r="AP16" s="4">
        <v>3001084</v>
      </c>
      <c r="AQ16" s="4">
        <v>2980829</v>
      </c>
      <c r="AR16" s="4">
        <v>2977111</v>
      </c>
      <c r="AS16" s="4">
        <v>2983769</v>
      </c>
      <c r="AT16" s="4">
        <v>2993279</v>
      </c>
      <c r="AU16" s="4">
        <v>3004584</v>
      </c>
      <c r="AV16" s="4">
        <v>2989313</v>
      </c>
      <c r="AW16" s="4">
        <v>2964422</v>
      </c>
      <c r="AX16" s="4">
        <v>2940797</v>
      </c>
      <c r="AY16" s="4">
        <v>2908967</v>
      </c>
      <c r="AZ16" s="4">
        <v>2908639</v>
      </c>
      <c r="BA16" s="4">
        <v>2916853</v>
      </c>
      <c r="BB16" s="4">
        <v>2933088</v>
      </c>
      <c r="BC16" s="4">
        <v>2937488</v>
      </c>
      <c r="BD16" s="4">
        <v>2869527</v>
      </c>
      <c r="BE16" s="4">
        <v>2842998</v>
      </c>
      <c r="BF16" s="4">
        <v>2819816</v>
      </c>
      <c r="BG16" s="4">
        <v>2784387</v>
      </c>
      <c r="BH16" s="4">
        <v>2780198</v>
      </c>
      <c r="BI16" s="4">
        <v>2764125</v>
      </c>
      <c r="BJ16" s="4">
        <v>2778949</v>
      </c>
      <c r="BK16" s="4">
        <v>2803228</v>
      </c>
      <c r="BL16" s="4">
        <v>2801481</v>
      </c>
      <c r="BM16" s="4">
        <v>2809903</v>
      </c>
      <c r="BN16" s="4">
        <v>2816052</v>
      </c>
      <c r="BO16" s="4">
        <v>2830376</v>
      </c>
      <c r="BP16" s="4">
        <v>2816513</v>
      </c>
      <c r="BQ16" s="4">
        <v>2824819</v>
      </c>
      <c r="BR16" s="4">
        <v>2839565</v>
      </c>
      <c r="BS16" s="4">
        <v>2851226</v>
      </c>
      <c r="BT16" s="4">
        <v>2847478</v>
      </c>
      <c r="BU16" s="4">
        <v>2866843</v>
      </c>
      <c r="BV16" s="4">
        <v>2875942</v>
      </c>
      <c r="BW16" s="4">
        <v>2882046</v>
      </c>
      <c r="BX16" s="4">
        <v>2883856</v>
      </c>
      <c r="BY16" s="4">
        <v>2902209</v>
      </c>
      <c r="BZ16" s="4">
        <v>2919435</v>
      </c>
      <c r="CA16" s="4">
        <v>2929335</v>
      </c>
      <c r="CB16" s="4">
        <v>2937421</v>
      </c>
      <c r="CC16" s="4">
        <v>2945693</v>
      </c>
      <c r="CD16" s="4">
        <v>2971623</v>
      </c>
      <c r="CE16" s="4">
        <v>3002108</v>
      </c>
      <c r="CF16" s="4">
        <v>3006954</v>
      </c>
      <c r="CG16" s="4">
        <v>3021952</v>
      </c>
      <c r="CH16" t="s">
        <v>1</v>
      </c>
    </row>
    <row r="17" spans="1:86" x14ac:dyDescent="0.65">
      <c r="A17" s="5" t="s">
        <v>18</v>
      </c>
      <c r="B17" s="5">
        <v>118</v>
      </c>
      <c r="C17" s="5">
        <v>202</v>
      </c>
      <c r="D17" s="5">
        <v>145</v>
      </c>
      <c r="E17" s="5">
        <v>349</v>
      </c>
      <c r="F17" s="5">
        <v>736</v>
      </c>
      <c r="G17" s="5">
        <v>165</v>
      </c>
      <c r="H17" s="5">
        <v>136</v>
      </c>
      <c r="I17" s="5">
        <v>50</v>
      </c>
      <c r="J17" s="5">
        <v>46</v>
      </c>
      <c r="K17" s="5">
        <v>82</v>
      </c>
      <c r="L17" s="5">
        <v>115</v>
      </c>
      <c r="M17" s="5">
        <v>87</v>
      </c>
      <c r="N17" s="5">
        <v>166</v>
      </c>
      <c r="O17" s="5">
        <v>210</v>
      </c>
      <c r="P17" s="5">
        <v>125</v>
      </c>
      <c r="Q17" s="5">
        <v>283</v>
      </c>
      <c r="R17" s="5">
        <v>289</v>
      </c>
      <c r="S17" s="5">
        <v>267</v>
      </c>
      <c r="T17" s="5">
        <v>254</v>
      </c>
      <c r="U17" s="5">
        <v>410</v>
      </c>
      <c r="V17" s="5">
        <v>359</v>
      </c>
      <c r="W17" s="5">
        <v>599</v>
      </c>
      <c r="X17" s="5">
        <v>316</v>
      </c>
      <c r="Y17" s="5">
        <v>381</v>
      </c>
      <c r="Z17" s="5">
        <v>449</v>
      </c>
      <c r="AA17" s="5">
        <v>552</v>
      </c>
      <c r="AB17" s="5">
        <v>432</v>
      </c>
      <c r="AC17" s="5">
        <v>464</v>
      </c>
      <c r="AD17" s="5">
        <v>532</v>
      </c>
      <c r="AE17" s="5">
        <v>263</v>
      </c>
      <c r="AF17" s="5">
        <v>470</v>
      </c>
      <c r="AG17" s="5">
        <v>987</v>
      </c>
      <c r="AH17" s="6">
        <v>1607</v>
      </c>
      <c r="AI17" s="6">
        <v>2186</v>
      </c>
      <c r="AJ17" s="6">
        <v>1310</v>
      </c>
      <c r="AK17" s="5">
        <v>941</v>
      </c>
      <c r="AL17" s="6">
        <v>1500</v>
      </c>
      <c r="AM17" s="6">
        <v>1746</v>
      </c>
      <c r="AN17" s="6">
        <v>2424</v>
      </c>
      <c r="AO17" s="6">
        <v>1937</v>
      </c>
      <c r="AP17" s="6">
        <v>2805</v>
      </c>
      <c r="AQ17" s="6">
        <v>4477</v>
      </c>
      <c r="AR17" s="6">
        <v>4714</v>
      </c>
      <c r="AS17" s="6">
        <v>5656</v>
      </c>
      <c r="AT17" s="6">
        <v>6092</v>
      </c>
      <c r="AU17" s="6">
        <v>4360</v>
      </c>
      <c r="AV17" s="6">
        <v>3517</v>
      </c>
      <c r="AW17" s="6">
        <v>4904</v>
      </c>
      <c r="AX17" s="6">
        <v>6205</v>
      </c>
      <c r="AY17" s="6">
        <v>4533</v>
      </c>
      <c r="AZ17" s="6">
        <v>5293</v>
      </c>
      <c r="BA17" s="6">
        <v>6725</v>
      </c>
      <c r="BB17" s="6">
        <v>6419</v>
      </c>
      <c r="BC17" s="6">
        <v>5837</v>
      </c>
      <c r="BD17" s="6">
        <v>4714</v>
      </c>
      <c r="BE17" s="6">
        <v>5908</v>
      </c>
      <c r="BF17" s="6">
        <v>5199</v>
      </c>
      <c r="BG17" s="6">
        <v>4716</v>
      </c>
      <c r="BH17" s="6">
        <v>4994</v>
      </c>
      <c r="BI17" s="6">
        <v>8061</v>
      </c>
      <c r="BJ17" s="6">
        <v>8206</v>
      </c>
      <c r="BK17" s="6">
        <v>7053</v>
      </c>
      <c r="BL17" s="6">
        <v>8183</v>
      </c>
      <c r="BM17" s="6">
        <v>6176</v>
      </c>
      <c r="BN17" s="6">
        <v>2862</v>
      </c>
      <c r="BO17" s="6">
        <v>4028</v>
      </c>
      <c r="BP17" s="6">
        <v>3546</v>
      </c>
      <c r="BQ17" s="6">
        <v>4870</v>
      </c>
      <c r="BR17" s="6">
        <v>6928</v>
      </c>
      <c r="BS17" s="6">
        <v>7467</v>
      </c>
      <c r="BT17" s="6">
        <v>7931</v>
      </c>
      <c r="BU17" s="6">
        <v>8806</v>
      </c>
      <c r="BV17" s="6">
        <v>8663</v>
      </c>
      <c r="BW17" s="6">
        <v>7490</v>
      </c>
      <c r="BX17" s="6">
        <v>11689</v>
      </c>
      <c r="BY17" s="6">
        <v>8201</v>
      </c>
      <c r="BZ17" s="6">
        <v>7418</v>
      </c>
      <c r="CA17" s="6">
        <v>7751</v>
      </c>
      <c r="CB17" s="6">
        <v>7110</v>
      </c>
      <c r="CC17" s="6">
        <v>7013</v>
      </c>
      <c r="CD17" s="6">
        <v>7340</v>
      </c>
      <c r="CE17" s="6">
        <v>8351</v>
      </c>
      <c r="CF17" s="6">
        <v>6241</v>
      </c>
      <c r="CG17" s="6">
        <v>9538</v>
      </c>
      <c r="CH17" t="s">
        <v>9</v>
      </c>
    </row>
    <row r="18" spans="1:86" x14ac:dyDescent="0.65">
      <c r="A18" s="5" t="s">
        <v>19</v>
      </c>
      <c r="B18" s="6">
        <v>476861</v>
      </c>
      <c r="C18" s="6">
        <v>532804</v>
      </c>
      <c r="D18" s="6">
        <v>521689</v>
      </c>
      <c r="E18" s="6">
        <v>535018</v>
      </c>
      <c r="F18" s="6">
        <v>530688</v>
      </c>
      <c r="G18" s="6">
        <v>576313</v>
      </c>
      <c r="H18" s="6">
        <v>474033</v>
      </c>
      <c r="I18" s="6">
        <v>491918</v>
      </c>
      <c r="J18" s="6">
        <v>501671</v>
      </c>
      <c r="K18" s="6">
        <v>533576</v>
      </c>
      <c r="L18" s="6">
        <v>485203</v>
      </c>
      <c r="M18" s="6">
        <v>504506</v>
      </c>
      <c r="N18" s="6">
        <v>488978</v>
      </c>
      <c r="O18" s="6">
        <v>544311</v>
      </c>
      <c r="P18" s="6">
        <v>487309</v>
      </c>
      <c r="Q18" s="6">
        <v>476871</v>
      </c>
      <c r="R18" s="6">
        <v>442699</v>
      </c>
      <c r="S18" s="6">
        <v>499930</v>
      </c>
      <c r="T18" s="6">
        <v>480712</v>
      </c>
      <c r="U18" s="6">
        <v>480142</v>
      </c>
      <c r="V18" s="6">
        <v>467283</v>
      </c>
      <c r="W18" s="6">
        <v>515156</v>
      </c>
      <c r="X18" s="6">
        <v>436743</v>
      </c>
      <c r="Y18" s="6">
        <v>442533</v>
      </c>
      <c r="Z18" s="6">
        <v>455068</v>
      </c>
      <c r="AA18" s="6">
        <v>491336</v>
      </c>
      <c r="AB18" s="6">
        <v>471334</v>
      </c>
      <c r="AC18" s="6">
        <v>490178</v>
      </c>
      <c r="AD18" s="6">
        <v>502428</v>
      </c>
      <c r="AE18" s="6">
        <v>72854</v>
      </c>
      <c r="AF18" s="6">
        <v>74081</v>
      </c>
      <c r="AG18" s="6">
        <v>75530</v>
      </c>
      <c r="AH18" s="6">
        <v>75866</v>
      </c>
      <c r="AI18" s="6">
        <v>74653</v>
      </c>
      <c r="AJ18" s="6">
        <v>73528</v>
      </c>
      <c r="AK18" s="6">
        <v>75028</v>
      </c>
      <c r="AL18" s="6">
        <v>76707</v>
      </c>
      <c r="AM18" s="6">
        <v>71187</v>
      </c>
      <c r="AN18" s="6">
        <v>70923</v>
      </c>
      <c r="AO18" s="6">
        <v>69978</v>
      </c>
      <c r="AP18" s="6">
        <v>71173</v>
      </c>
      <c r="AQ18" s="6">
        <v>69878</v>
      </c>
      <c r="AR18" s="6">
        <v>72400</v>
      </c>
      <c r="AS18" s="6">
        <v>72762</v>
      </c>
      <c r="AT18" s="6">
        <v>71189</v>
      </c>
      <c r="AU18" s="6">
        <v>72739</v>
      </c>
      <c r="AV18" s="6">
        <v>70319</v>
      </c>
      <c r="AW18" s="6">
        <v>66064</v>
      </c>
      <c r="AX18" s="6">
        <v>68015</v>
      </c>
      <c r="AY18" s="6">
        <v>58677</v>
      </c>
      <c r="AZ18" s="6">
        <v>60383</v>
      </c>
      <c r="BA18" s="6">
        <v>60769</v>
      </c>
      <c r="BB18" s="6">
        <v>64298</v>
      </c>
      <c r="BC18" s="6">
        <v>55461</v>
      </c>
      <c r="BD18" s="6">
        <v>57318</v>
      </c>
      <c r="BE18" s="6">
        <v>57606</v>
      </c>
      <c r="BF18" s="6">
        <v>59692</v>
      </c>
      <c r="BG18" s="6">
        <v>60088</v>
      </c>
      <c r="BH18" s="6">
        <v>61578</v>
      </c>
      <c r="BI18" s="6">
        <v>60069</v>
      </c>
      <c r="BJ18" s="6">
        <v>62325</v>
      </c>
      <c r="BK18" s="6">
        <v>61258</v>
      </c>
      <c r="BL18" s="6">
        <v>62598</v>
      </c>
      <c r="BM18" s="6">
        <v>64288</v>
      </c>
      <c r="BN18" s="6">
        <v>67878</v>
      </c>
      <c r="BO18" s="6">
        <v>62941</v>
      </c>
      <c r="BP18" s="6">
        <v>61968</v>
      </c>
      <c r="BQ18" s="6">
        <v>61837</v>
      </c>
      <c r="BR18" s="6">
        <v>65172</v>
      </c>
      <c r="BS18" s="6">
        <v>60662</v>
      </c>
      <c r="BT18" s="6">
        <v>63075</v>
      </c>
      <c r="BU18" s="6">
        <v>62653</v>
      </c>
      <c r="BV18" s="6">
        <v>64047</v>
      </c>
      <c r="BW18" s="6">
        <v>61740</v>
      </c>
      <c r="BX18" s="6">
        <v>64146</v>
      </c>
      <c r="BY18" s="6">
        <v>64388</v>
      </c>
      <c r="BZ18" s="6">
        <v>65954</v>
      </c>
      <c r="CA18" s="6">
        <v>67388</v>
      </c>
      <c r="CB18" s="6">
        <v>70742</v>
      </c>
      <c r="CC18" s="6">
        <v>70249</v>
      </c>
      <c r="CD18" s="6">
        <v>70707</v>
      </c>
      <c r="CE18" s="6">
        <v>66538</v>
      </c>
      <c r="CF18" s="6">
        <v>69076</v>
      </c>
      <c r="CG18" s="6">
        <v>68306</v>
      </c>
      <c r="CH18" t="s">
        <v>5</v>
      </c>
    </row>
    <row r="19" spans="1:86" x14ac:dyDescent="0.65">
      <c r="A19" s="5" t="s">
        <v>20</v>
      </c>
      <c r="B19" s="6">
        <v>54870</v>
      </c>
      <c r="C19" s="6">
        <v>76430</v>
      </c>
      <c r="D19" s="6">
        <v>56574</v>
      </c>
      <c r="E19" s="6">
        <v>57200</v>
      </c>
      <c r="F19" s="6">
        <v>51337</v>
      </c>
      <c r="G19" s="6">
        <v>70055</v>
      </c>
      <c r="H19" s="6">
        <v>51294</v>
      </c>
      <c r="I19" s="6">
        <v>53955</v>
      </c>
      <c r="J19" s="6">
        <v>49475</v>
      </c>
      <c r="K19" s="6">
        <v>72602</v>
      </c>
      <c r="L19" s="6">
        <v>52443</v>
      </c>
      <c r="M19" s="6">
        <v>47894</v>
      </c>
      <c r="N19" s="6">
        <v>44843</v>
      </c>
      <c r="O19" s="6">
        <v>58038</v>
      </c>
      <c r="P19" s="6">
        <v>49533</v>
      </c>
      <c r="Q19" s="6">
        <v>51684</v>
      </c>
      <c r="R19" s="6">
        <v>48826</v>
      </c>
      <c r="S19" s="6">
        <v>64918</v>
      </c>
      <c r="T19" s="6">
        <v>54914</v>
      </c>
      <c r="U19" s="6">
        <v>52841</v>
      </c>
      <c r="V19" s="6">
        <v>48406</v>
      </c>
      <c r="W19" s="6">
        <v>59611</v>
      </c>
      <c r="X19" s="6">
        <v>52764</v>
      </c>
      <c r="Y19" s="6">
        <v>53764</v>
      </c>
      <c r="Z19" s="6">
        <v>44257</v>
      </c>
      <c r="AA19" s="6">
        <v>56055</v>
      </c>
      <c r="AB19" s="6">
        <v>41644</v>
      </c>
      <c r="AC19" s="6">
        <v>42660</v>
      </c>
      <c r="AD19" s="6">
        <v>37173</v>
      </c>
      <c r="AE19" s="6">
        <v>55158</v>
      </c>
      <c r="AF19" s="6">
        <v>42883</v>
      </c>
      <c r="AG19" s="6">
        <v>46325</v>
      </c>
      <c r="AH19" s="6">
        <v>37897</v>
      </c>
      <c r="AI19" s="6">
        <v>53181</v>
      </c>
      <c r="AJ19" s="6">
        <v>41522</v>
      </c>
      <c r="AK19" s="6">
        <v>42660</v>
      </c>
      <c r="AL19" s="6">
        <v>36246</v>
      </c>
      <c r="AM19" s="6">
        <v>49650</v>
      </c>
      <c r="AN19" s="6">
        <v>39257</v>
      </c>
      <c r="AO19" s="6">
        <v>41749</v>
      </c>
      <c r="AP19" s="6">
        <v>36143</v>
      </c>
      <c r="AQ19" s="6">
        <v>56541</v>
      </c>
      <c r="AR19" s="6">
        <v>36428</v>
      </c>
      <c r="AS19" s="6">
        <v>42854</v>
      </c>
      <c r="AT19" s="6">
        <v>33046</v>
      </c>
      <c r="AU19" s="6">
        <v>51472</v>
      </c>
      <c r="AV19" s="6">
        <v>39499</v>
      </c>
      <c r="AW19" s="6">
        <v>38185</v>
      </c>
      <c r="AX19" s="6">
        <v>37177</v>
      </c>
      <c r="AY19" s="6">
        <v>44195</v>
      </c>
      <c r="AZ19" s="6">
        <v>34670</v>
      </c>
      <c r="BA19" s="6">
        <v>32716</v>
      </c>
      <c r="BB19" s="6">
        <v>33119</v>
      </c>
      <c r="BC19" s="6">
        <v>40542</v>
      </c>
      <c r="BD19" s="6">
        <v>30857</v>
      </c>
      <c r="BE19" s="6">
        <v>31050</v>
      </c>
      <c r="BF19" s="6">
        <v>27539</v>
      </c>
      <c r="BG19" s="6">
        <v>46425</v>
      </c>
      <c r="BH19" s="6">
        <v>30305</v>
      </c>
      <c r="BI19" s="6">
        <v>30981</v>
      </c>
      <c r="BJ19" s="6">
        <v>29841</v>
      </c>
      <c r="BK19" s="6">
        <v>40147</v>
      </c>
      <c r="BL19" s="6">
        <v>30346</v>
      </c>
      <c r="BM19" s="6">
        <v>31544</v>
      </c>
      <c r="BN19" s="6">
        <v>32782</v>
      </c>
      <c r="BO19" s="6">
        <v>41612</v>
      </c>
      <c r="BP19" s="6">
        <v>34534</v>
      </c>
      <c r="BQ19" s="6">
        <v>34466</v>
      </c>
      <c r="BR19" s="6">
        <v>35273</v>
      </c>
      <c r="BS19" s="6">
        <v>53044</v>
      </c>
      <c r="BT19" s="6">
        <v>37637</v>
      </c>
      <c r="BU19" s="6">
        <v>36484</v>
      </c>
      <c r="BV19" s="6">
        <v>35504</v>
      </c>
      <c r="BW19" s="6">
        <v>51460</v>
      </c>
      <c r="BX19" s="6">
        <v>45104</v>
      </c>
      <c r="BY19" s="6">
        <v>38019</v>
      </c>
      <c r="BZ19" s="6">
        <v>30806</v>
      </c>
      <c r="CA19" s="6">
        <v>51120</v>
      </c>
      <c r="CB19" s="6">
        <v>33804</v>
      </c>
      <c r="CC19" s="6">
        <v>36262</v>
      </c>
      <c r="CD19" s="6">
        <v>36139</v>
      </c>
      <c r="CE19" s="6">
        <v>50353</v>
      </c>
      <c r="CF19" s="6">
        <v>38842</v>
      </c>
      <c r="CG19" s="6">
        <v>34808</v>
      </c>
      <c r="CH19" t="s">
        <v>9</v>
      </c>
    </row>
    <row r="20" spans="1:86" x14ac:dyDescent="0.65">
      <c r="A20" s="5" t="s">
        <v>21</v>
      </c>
      <c r="B20" s="6">
        <v>38877</v>
      </c>
      <c r="C20" s="6">
        <v>38554</v>
      </c>
      <c r="D20" s="6">
        <v>35609</v>
      </c>
      <c r="E20" s="6">
        <v>40284</v>
      </c>
      <c r="F20" s="6">
        <v>33984</v>
      </c>
      <c r="G20" s="6">
        <v>35293</v>
      </c>
      <c r="H20" s="6">
        <v>29504</v>
      </c>
      <c r="I20" s="6">
        <v>30812</v>
      </c>
      <c r="J20" s="6">
        <v>34347</v>
      </c>
      <c r="K20" s="6">
        <v>25441</v>
      </c>
      <c r="L20" s="6">
        <v>40241</v>
      </c>
      <c r="M20" s="6">
        <v>22872</v>
      </c>
      <c r="N20" s="6">
        <v>32196</v>
      </c>
      <c r="O20" s="6">
        <v>25304</v>
      </c>
      <c r="P20" s="6">
        <v>32566</v>
      </c>
      <c r="Q20" s="6">
        <v>26315</v>
      </c>
      <c r="R20" s="6">
        <v>15855</v>
      </c>
      <c r="S20" s="6">
        <v>23895</v>
      </c>
      <c r="T20" s="6">
        <v>24996</v>
      </c>
      <c r="U20" s="6">
        <v>24896</v>
      </c>
      <c r="V20" s="6">
        <v>11945</v>
      </c>
      <c r="W20" s="6">
        <v>37336</v>
      </c>
      <c r="X20" s="6">
        <v>33007</v>
      </c>
      <c r="Y20" s="6">
        <v>36221</v>
      </c>
      <c r="Z20" s="6">
        <v>28955</v>
      </c>
      <c r="AA20" s="6">
        <v>22476</v>
      </c>
      <c r="AB20" s="6">
        <v>29931</v>
      </c>
      <c r="AC20" s="6">
        <v>31425</v>
      </c>
      <c r="AD20" s="6">
        <v>32822</v>
      </c>
      <c r="AE20" s="6">
        <v>34689</v>
      </c>
      <c r="AF20" s="6">
        <v>37075</v>
      </c>
      <c r="AG20" s="6">
        <v>27062</v>
      </c>
      <c r="AH20" s="6">
        <v>33448</v>
      </c>
      <c r="AI20" s="6">
        <v>21639</v>
      </c>
      <c r="AJ20" s="6">
        <v>22581</v>
      </c>
      <c r="AK20" s="6">
        <v>18806</v>
      </c>
      <c r="AL20" s="6">
        <v>22560</v>
      </c>
      <c r="AM20" s="6">
        <v>24394</v>
      </c>
      <c r="AN20" s="6">
        <v>24626</v>
      </c>
      <c r="AO20" s="6">
        <v>21977</v>
      </c>
      <c r="AP20" s="6">
        <v>15903</v>
      </c>
      <c r="AQ20" s="6">
        <v>19861</v>
      </c>
      <c r="AR20" s="6">
        <v>17125</v>
      </c>
      <c r="AS20" s="6">
        <v>20435</v>
      </c>
      <c r="AT20" s="6">
        <v>17840</v>
      </c>
      <c r="AU20" s="6">
        <v>19171</v>
      </c>
      <c r="AV20" s="6">
        <v>19003</v>
      </c>
      <c r="AW20" s="6">
        <v>22090</v>
      </c>
      <c r="AX20" s="6">
        <v>18820</v>
      </c>
      <c r="AY20" s="6">
        <v>22169</v>
      </c>
      <c r="AZ20" s="6">
        <v>16783</v>
      </c>
      <c r="BA20" s="6">
        <v>16458</v>
      </c>
      <c r="BB20" s="6">
        <v>17539</v>
      </c>
      <c r="BC20" s="6">
        <v>21643</v>
      </c>
      <c r="BD20" s="6">
        <v>17749</v>
      </c>
      <c r="BE20" s="6">
        <v>16594</v>
      </c>
      <c r="BF20" s="6">
        <v>14898</v>
      </c>
      <c r="BG20" s="6">
        <v>22469</v>
      </c>
      <c r="BH20" s="6">
        <v>14305</v>
      </c>
      <c r="BI20" s="6">
        <v>16632</v>
      </c>
      <c r="BJ20" s="6">
        <v>15394</v>
      </c>
      <c r="BK20" s="6">
        <v>21999</v>
      </c>
      <c r="BL20" s="6">
        <v>19947</v>
      </c>
      <c r="BM20" s="6">
        <v>21828</v>
      </c>
      <c r="BN20" s="6">
        <v>18590</v>
      </c>
      <c r="BO20" s="6">
        <v>28525</v>
      </c>
      <c r="BP20" s="6">
        <v>26011</v>
      </c>
      <c r="BQ20" s="6">
        <v>27884</v>
      </c>
      <c r="BR20" s="6">
        <v>31638</v>
      </c>
      <c r="BS20" s="6">
        <v>30294</v>
      </c>
      <c r="BT20" s="6">
        <v>32400</v>
      </c>
      <c r="BU20" s="6">
        <v>31628</v>
      </c>
      <c r="BV20" s="6">
        <v>43584</v>
      </c>
      <c r="BW20" s="6">
        <v>35148</v>
      </c>
      <c r="BX20" s="6">
        <v>40994</v>
      </c>
      <c r="BY20" s="6">
        <v>39438</v>
      </c>
      <c r="BZ20" s="6">
        <v>51913</v>
      </c>
      <c r="CA20" s="6">
        <v>42332</v>
      </c>
      <c r="CB20" s="6">
        <v>49899</v>
      </c>
      <c r="CC20" s="6">
        <v>51546</v>
      </c>
      <c r="CD20" s="6">
        <v>48158</v>
      </c>
      <c r="CE20" s="6">
        <v>47333</v>
      </c>
      <c r="CF20" s="6">
        <v>58093</v>
      </c>
      <c r="CG20" s="6">
        <v>62081</v>
      </c>
      <c r="CH20" t="s">
        <v>9</v>
      </c>
    </row>
    <row r="21" spans="1:86" x14ac:dyDescent="0.65">
      <c r="A21" s="3" t="s">
        <v>21</v>
      </c>
      <c r="B21" s="4">
        <f>B17+B18+B19+B20</f>
        <v>570726</v>
      </c>
      <c r="C21" s="4">
        <f>C17+C18+C19+C20</f>
        <v>647990</v>
      </c>
      <c r="D21" s="4">
        <f t="shared" ref="D21:BO21" si="4">D17+D18+D19+D20</f>
        <v>614017</v>
      </c>
      <c r="E21" s="4">
        <f t="shared" si="4"/>
        <v>632851</v>
      </c>
      <c r="F21" s="4">
        <f t="shared" si="4"/>
        <v>616745</v>
      </c>
      <c r="G21" s="4">
        <f t="shared" si="4"/>
        <v>681826</v>
      </c>
      <c r="H21" s="4">
        <f t="shared" si="4"/>
        <v>554967</v>
      </c>
      <c r="I21" s="4">
        <f t="shared" si="4"/>
        <v>576735</v>
      </c>
      <c r="J21" s="4">
        <f t="shared" si="4"/>
        <v>585539</v>
      </c>
      <c r="K21" s="4">
        <f t="shared" si="4"/>
        <v>631701</v>
      </c>
      <c r="L21" s="4">
        <f t="shared" si="4"/>
        <v>578002</v>
      </c>
      <c r="M21" s="4">
        <f t="shared" si="4"/>
        <v>575359</v>
      </c>
      <c r="N21" s="4">
        <f t="shared" si="4"/>
        <v>566183</v>
      </c>
      <c r="O21" s="4">
        <f t="shared" si="4"/>
        <v>627863</v>
      </c>
      <c r="P21" s="4">
        <f t="shared" si="4"/>
        <v>569533</v>
      </c>
      <c r="Q21" s="4">
        <f t="shared" si="4"/>
        <v>555153</v>
      </c>
      <c r="R21" s="4">
        <f t="shared" si="4"/>
        <v>507669</v>
      </c>
      <c r="S21" s="4">
        <f t="shared" si="4"/>
        <v>589010</v>
      </c>
      <c r="T21" s="4">
        <f t="shared" si="4"/>
        <v>560876</v>
      </c>
      <c r="U21" s="4">
        <f t="shared" si="4"/>
        <v>558289</v>
      </c>
      <c r="V21" s="4">
        <f t="shared" si="4"/>
        <v>527993</v>
      </c>
      <c r="W21" s="4">
        <f t="shared" si="4"/>
        <v>612702</v>
      </c>
      <c r="X21" s="4">
        <f t="shared" si="4"/>
        <v>522830</v>
      </c>
      <c r="Y21" s="4">
        <f t="shared" si="4"/>
        <v>532899</v>
      </c>
      <c r="Z21" s="4">
        <f t="shared" si="4"/>
        <v>528729</v>
      </c>
      <c r="AA21" s="4">
        <f t="shared" si="4"/>
        <v>570419</v>
      </c>
      <c r="AB21" s="4">
        <f t="shared" si="4"/>
        <v>543341</v>
      </c>
      <c r="AC21" s="4">
        <f t="shared" si="4"/>
        <v>564727</v>
      </c>
      <c r="AD21" s="4">
        <f t="shared" si="4"/>
        <v>572955</v>
      </c>
      <c r="AE21" s="4">
        <f t="shared" si="4"/>
        <v>162964</v>
      </c>
      <c r="AF21" s="4">
        <f t="shared" si="4"/>
        <v>154509</v>
      </c>
      <c r="AG21" s="4">
        <f t="shared" si="4"/>
        <v>149904</v>
      </c>
      <c r="AH21" s="4">
        <f t="shared" si="4"/>
        <v>148818</v>
      </c>
      <c r="AI21" s="4">
        <f t="shared" si="4"/>
        <v>151659</v>
      </c>
      <c r="AJ21" s="4">
        <f t="shared" si="4"/>
        <v>138941</v>
      </c>
      <c r="AK21" s="4">
        <f t="shared" si="4"/>
        <v>137435</v>
      </c>
      <c r="AL21" s="4">
        <f t="shared" si="4"/>
        <v>137013</v>
      </c>
      <c r="AM21" s="4">
        <f t="shared" si="4"/>
        <v>146977</v>
      </c>
      <c r="AN21" s="4">
        <f t="shared" si="4"/>
        <v>137230</v>
      </c>
      <c r="AO21" s="4">
        <f t="shared" si="4"/>
        <v>135641</v>
      </c>
      <c r="AP21" s="4">
        <f t="shared" si="4"/>
        <v>126024</v>
      </c>
      <c r="AQ21" s="4">
        <f t="shared" si="4"/>
        <v>150757</v>
      </c>
      <c r="AR21" s="4">
        <f t="shared" si="4"/>
        <v>130667</v>
      </c>
      <c r="AS21" s="4">
        <f t="shared" si="4"/>
        <v>141707</v>
      </c>
      <c r="AT21" s="4">
        <f t="shared" si="4"/>
        <v>128167</v>
      </c>
      <c r="AU21" s="4">
        <f t="shared" si="4"/>
        <v>147742</v>
      </c>
      <c r="AV21" s="4">
        <f t="shared" si="4"/>
        <v>132338</v>
      </c>
      <c r="AW21" s="4">
        <f t="shared" si="4"/>
        <v>131243</v>
      </c>
      <c r="AX21" s="4">
        <f t="shared" si="4"/>
        <v>130217</v>
      </c>
      <c r="AY21" s="4">
        <f t="shared" si="4"/>
        <v>129574</v>
      </c>
      <c r="AZ21" s="4">
        <f t="shared" si="4"/>
        <v>117129</v>
      </c>
      <c r="BA21" s="4">
        <f t="shared" si="4"/>
        <v>116668</v>
      </c>
      <c r="BB21" s="4">
        <f t="shared" si="4"/>
        <v>121375</v>
      </c>
      <c r="BC21" s="4">
        <f t="shared" si="4"/>
        <v>123483</v>
      </c>
      <c r="BD21" s="4">
        <f t="shared" si="4"/>
        <v>110638</v>
      </c>
      <c r="BE21" s="4">
        <f t="shared" si="4"/>
        <v>111158</v>
      </c>
      <c r="BF21" s="4">
        <f t="shared" si="4"/>
        <v>107328</v>
      </c>
      <c r="BG21" s="4">
        <f t="shared" si="4"/>
        <v>133698</v>
      </c>
      <c r="BH21" s="4">
        <f t="shared" si="4"/>
        <v>111182</v>
      </c>
      <c r="BI21" s="4">
        <f t="shared" si="4"/>
        <v>115743</v>
      </c>
      <c r="BJ21" s="4">
        <f t="shared" si="4"/>
        <v>115766</v>
      </c>
      <c r="BK21" s="4">
        <f t="shared" si="4"/>
        <v>130457</v>
      </c>
      <c r="BL21" s="4">
        <f t="shared" si="4"/>
        <v>121074</v>
      </c>
      <c r="BM21" s="4">
        <f t="shared" si="4"/>
        <v>123836</v>
      </c>
      <c r="BN21" s="4">
        <f t="shared" si="4"/>
        <v>122112</v>
      </c>
      <c r="BO21" s="4">
        <f t="shared" si="4"/>
        <v>137106</v>
      </c>
      <c r="BP21" s="4">
        <f t="shared" ref="BP21:CD21" si="5">BP17+BP18+BP19+BP20</f>
        <v>126059</v>
      </c>
      <c r="BQ21" s="4">
        <f t="shared" si="5"/>
        <v>129057</v>
      </c>
      <c r="BR21" s="4">
        <f t="shared" si="5"/>
        <v>139011</v>
      </c>
      <c r="BS21" s="4">
        <f t="shared" si="5"/>
        <v>151467</v>
      </c>
      <c r="BT21" s="4">
        <f t="shared" si="5"/>
        <v>141043</v>
      </c>
      <c r="BU21" s="4">
        <f t="shared" si="5"/>
        <v>139571</v>
      </c>
      <c r="BV21" s="4">
        <f t="shared" si="5"/>
        <v>151798</v>
      </c>
      <c r="BW21" s="4">
        <f t="shared" si="5"/>
        <v>155838</v>
      </c>
      <c r="BX21" s="4">
        <f t="shared" si="5"/>
        <v>161933</v>
      </c>
      <c r="BY21" s="4">
        <f t="shared" si="5"/>
        <v>150046</v>
      </c>
      <c r="BZ21" s="4">
        <f t="shared" si="5"/>
        <v>156091</v>
      </c>
      <c r="CA21" s="4">
        <f t="shared" si="5"/>
        <v>168591</v>
      </c>
      <c r="CB21" s="4">
        <f t="shared" si="5"/>
        <v>161555</v>
      </c>
      <c r="CC21" s="4">
        <f t="shared" si="5"/>
        <v>165070</v>
      </c>
      <c r="CD21" s="4">
        <f t="shared" si="5"/>
        <v>162344</v>
      </c>
      <c r="CE21" s="4">
        <f>CE17+CE18+CE19+CE20</f>
        <v>172575</v>
      </c>
      <c r="CF21" s="4">
        <f>CF17+CF18+CF19+CF20</f>
        <v>172252</v>
      </c>
      <c r="CG21" s="4">
        <f>CG17+CG18+CG19+CG20</f>
        <v>174733</v>
      </c>
    </row>
    <row r="22" spans="1:86" x14ac:dyDescent="0.65">
      <c r="A22" s="3" t="s">
        <v>22</v>
      </c>
      <c r="B22" s="4">
        <v>8743865</v>
      </c>
      <c r="C22" s="4">
        <v>8720926</v>
      </c>
      <c r="D22" s="4">
        <v>8875101</v>
      </c>
      <c r="E22" s="4">
        <v>8771374</v>
      </c>
      <c r="F22" s="4">
        <v>9019738</v>
      </c>
      <c r="G22" s="4">
        <v>9112827</v>
      </c>
      <c r="H22" s="4">
        <v>9482733</v>
      </c>
      <c r="I22" s="4">
        <v>9547972</v>
      </c>
      <c r="J22" s="4">
        <v>9897686</v>
      </c>
      <c r="K22" s="4">
        <v>9835523</v>
      </c>
      <c r="L22" s="4">
        <v>9926602</v>
      </c>
      <c r="M22" s="4">
        <v>9946124</v>
      </c>
      <c r="N22" s="4">
        <v>10010657</v>
      </c>
      <c r="O22" s="4">
        <v>9790758</v>
      </c>
      <c r="P22" s="4">
        <v>10045429</v>
      </c>
      <c r="Q22" s="4">
        <v>9640162</v>
      </c>
      <c r="R22" s="4">
        <v>9888457</v>
      </c>
      <c r="S22" s="4">
        <v>10136173</v>
      </c>
      <c r="T22" s="4">
        <v>10285956</v>
      </c>
      <c r="U22" s="4">
        <v>10162979</v>
      </c>
      <c r="V22" s="4">
        <v>10282711</v>
      </c>
      <c r="W22" s="4">
        <v>10114260</v>
      </c>
      <c r="X22" s="4">
        <v>10461442</v>
      </c>
      <c r="Y22" s="4">
        <v>10543915</v>
      </c>
      <c r="Z22" s="4">
        <v>10714140</v>
      </c>
      <c r="AA22" s="4">
        <v>10621019</v>
      </c>
      <c r="AB22" s="4">
        <v>10821153</v>
      </c>
      <c r="AC22" s="4">
        <v>10670261</v>
      </c>
      <c r="AD22" s="4">
        <v>10835540</v>
      </c>
      <c r="AE22" s="4">
        <v>12095696</v>
      </c>
      <c r="AF22" s="4">
        <v>12245093</v>
      </c>
      <c r="AG22" s="4">
        <v>12460265</v>
      </c>
      <c r="AH22" s="4">
        <v>13014582</v>
      </c>
      <c r="AI22" s="4">
        <v>12906539</v>
      </c>
      <c r="AJ22" s="4">
        <v>12841637</v>
      </c>
      <c r="AK22" s="4">
        <v>12892858</v>
      </c>
      <c r="AL22" s="4">
        <v>13308846</v>
      </c>
      <c r="AM22" s="4">
        <v>13177578</v>
      </c>
      <c r="AN22" s="4">
        <v>13400817</v>
      </c>
      <c r="AO22" s="4">
        <v>13185646</v>
      </c>
      <c r="AP22" s="4">
        <v>12840115</v>
      </c>
      <c r="AQ22" s="4">
        <v>12284964</v>
      </c>
      <c r="AR22" s="4">
        <v>12488427</v>
      </c>
      <c r="AS22" s="4">
        <v>12136443</v>
      </c>
      <c r="AT22" s="4">
        <v>11899341</v>
      </c>
      <c r="AU22" s="4">
        <v>11804661</v>
      </c>
      <c r="AV22" s="4">
        <v>12195574</v>
      </c>
      <c r="AW22" s="4">
        <v>12192786</v>
      </c>
      <c r="AX22" s="4">
        <v>12356671</v>
      </c>
      <c r="AY22" s="4">
        <v>12386837</v>
      </c>
      <c r="AZ22" s="4">
        <v>12320021</v>
      </c>
      <c r="BA22" s="4">
        <v>12307974</v>
      </c>
      <c r="BB22" s="4">
        <v>12518175</v>
      </c>
      <c r="BC22" s="4">
        <v>12485285</v>
      </c>
      <c r="BD22" s="4">
        <v>12656944</v>
      </c>
      <c r="BE22" s="4">
        <v>12453961</v>
      </c>
      <c r="BF22" s="4">
        <v>12655346</v>
      </c>
      <c r="BG22" s="4">
        <v>12817893</v>
      </c>
      <c r="BH22" s="4">
        <v>12835585</v>
      </c>
      <c r="BI22" s="4">
        <v>12811821</v>
      </c>
      <c r="BJ22" s="4">
        <v>13198602</v>
      </c>
      <c r="BK22" s="4">
        <v>13438437</v>
      </c>
      <c r="BL22" s="4">
        <v>13670514</v>
      </c>
      <c r="BM22" s="4">
        <v>13704103</v>
      </c>
      <c r="BN22" s="4">
        <v>14053274</v>
      </c>
      <c r="BO22" s="4">
        <v>13774701</v>
      </c>
      <c r="BP22" s="4">
        <v>14045868</v>
      </c>
      <c r="BQ22" s="4">
        <v>14150885</v>
      </c>
      <c r="BR22" s="4">
        <v>14527571</v>
      </c>
      <c r="BS22" s="4">
        <v>14477042</v>
      </c>
      <c r="BT22" s="4">
        <v>14667553</v>
      </c>
      <c r="BU22" s="4">
        <v>14308222</v>
      </c>
      <c r="BV22" s="4">
        <v>14741671</v>
      </c>
      <c r="BW22" s="4">
        <v>14481104</v>
      </c>
      <c r="BX22" s="4">
        <v>14403763</v>
      </c>
      <c r="BY22" s="4">
        <v>14457791</v>
      </c>
      <c r="BZ22" s="4">
        <v>14779946</v>
      </c>
      <c r="CA22" s="4">
        <v>14747320</v>
      </c>
      <c r="CB22" s="4">
        <v>14980827</v>
      </c>
      <c r="CC22" s="4">
        <v>15091205</v>
      </c>
      <c r="CD22" s="4">
        <v>15413037</v>
      </c>
      <c r="CE22" s="4">
        <f>+CE15-+CE16-CE21</f>
        <v>15134026</v>
      </c>
      <c r="CF22" s="4">
        <f t="shared" ref="CF22:CG22" si="6">+CF15-+CF16-CF21</f>
        <v>15295762</v>
      </c>
      <c r="CG22" s="4">
        <f t="shared" si="6"/>
        <v>15397441</v>
      </c>
      <c r="CH22" t="s">
        <v>16</v>
      </c>
    </row>
    <row r="23" spans="1:86" x14ac:dyDescent="0.65">
      <c r="A23" s="5" t="s">
        <v>15</v>
      </c>
      <c r="B23" s="6">
        <v>12851274</v>
      </c>
      <c r="C23" s="6">
        <v>12864344</v>
      </c>
      <c r="D23" s="6">
        <v>13003423</v>
      </c>
      <c r="E23" s="6">
        <v>12905198</v>
      </c>
      <c r="F23" s="6">
        <v>13149797</v>
      </c>
      <c r="G23" s="6">
        <v>13277740</v>
      </c>
      <c r="H23" s="6">
        <v>13531177</v>
      </c>
      <c r="I23" s="6">
        <v>13638335</v>
      </c>
      <c r="J23" s="6">
        <v>14016299</v>
      </c>
      <c r="K23" s="6">
        <v>14011111</v>
      </c>
      <c r="L23" s="6">
        <v>14017132</v>
      </c>
      <c r="M23" s="6">
        <v>14046970</v>
      </c>
      <c r="N23" s="6">
        <v>14088682</v>
      </c>
      <c r="O23" s="6">
        <v>13941409</v>
      </c>
      <c r="P23" s="6">
        <v>14116321</v>
      </c>
      <c r="Q23" s="6">
        <v>13703868</v>
      </c>
      <c r="R23" s="6">
        <v>13876456</v>
      </c>
      <c r="S23" s="6">
        <v>14175986</v>
      </c>
      <c r="T23" s="6">
        <v>14266569</v>
      </c>
      <c r="U23" s="6">
        <v>14120487</v>
      </c>
      <c r="V23" s="6">
        <v>14193201</v>
      </c>
      <c r="W23" s="6">
        <v>14092572</v>
      </c>
      <c r="X23" s="6">
        <v>14322295</v>
      </c>
      <c r="Y23" s="6">
        <v>14420178</v>
      </c>
      <c r="Z23" s="6">
        <v>14578928</v>
      </c>
      <c r="AA23" s="6">
        <v>14519866</v>
      </c>
      <c r="AB23" s="6">
        <v>14666823</v>
      </c>
      <c r="AC23" s="6">
        <v>14532864</v>
      </c>
      <c r="AD23" s="6">
        <v>14697166</v>
      </c>
      <c r="AE23" s="6">
        <v>15339339</v>
      </c>
      <c r="AF23" s="6">
        <v>15454075</v>
      </c>
      <c r="AG23" s="6">
        <v>15649700</v>
      </c>
      <c r="AH23" s="6">
        <v>16216727</v>
      </c>
      <c r="AI23" s="6">
        <v>16094752</v>
      </c>
      <c r="AJ23" s="6">
        <v>15992659</v>
      </c>
      <c r="AK23" s="6">
        <v>16033158</v>
      </c>
      <c r="AL23" s="6">
        <v>16429495</v>
      </c>
      <c r="AM23" s="6">
        <v>16299686</v>
      </c>
      <c r="AN23" s="6">
        <v>16522995</v>
      </c>
      <c r="AO23" s="6">
        <v>16300738</v>
      </c>
      <c r="AP23" s="6">
        <v>15967223</v>
      </c>
      <c r="AQ23" s="6">
        <v>15416550</v>
      </c>
      <c r="AR23" s="6">
        <v>15596205</v>
      </c>
      <c r="AS23" s="6">
        <v>15261919</v>
      </c>
      <c r="AT23" s="6">
        <v>15020787</v>
      </c>
      <c r="AU23" s="6">
        <v>14956987</v>
      </c>
      <c r="AV23" s="6">
        <v>15317225</v>
      </c>
      <c r="AW23" s="6">
        <v>15288451</v>
      </c>
      <c r="AX23" s="6">
        <v>15427685</v>
      </c>
      <c r="AY23" s="6">
        <v>15425378</v>
      </c>
      <c r="AZ23" s="6">
        <v>15345789</v>
      </c>
      <c r="BA23" s="6">
        <v>15341495</v>
      </c>
      <c r="BB23" s="6">
        <v>15572638</v>
      </c>
      <c r="BC23" s="6">
        <v>15546256</v>
      </c>
      <c r="BD23" s="6">
        <v>15637109</v>
      </c>
      <c r="BE23" s="6">
        <v>15408117</v>
      </c>
      <c r="BF23" s="6">
        <v>15582490</v>
      </c>
      <c r="BG23" s="6">
        <v>15735978</v>
      </c>
      <c r="BH23" s="6">
        <v>15726965</v>
      </c>
      <c r="BI23" s="6">
        <v>15691689</v>
      </c>
      <c r="BJ23" s="6">
        <v>16093317</v>
      </c>
      <c r="BK23" s="6">
        <v>16372122</v>
      </c>
      <c r="BL23" s="6">
        <v>16593069</v>
      </c>
      <c r="BM23" s="6">
        <v>16637842</v>
      </c>
      <c r="BN23" s="6">
        <v>16991438</v>
      </c>
      <c r="BO23" s="6">
        <v>16742183</v>
      </c>
      <c r="BP23" s="6">
        <v>16988440</v>
      </c>
      <c r="BQ23" s="6">
        <v>17104761</v>
      </c>
      <c r="BR23" s="6">
        <v>17506147</v>
      </c>
      <c r="BS23" s="6">
        <v>17479735</v>
      </c>
      <c r="BT23" s="6">
        <v>17656074</v>
      </c>
      <c r="BU23" s="6">
        <v>17314636</v>
      </c>
      <c r="BV23" s="6">
        <v>17769411</v>
      </c>
      <c r="BW23" s="6">
        <v>17518988</v>
      </c>
      <c r="BX23" s="6">
        <v>17449552</v>
      </c>
      <c r="BY23" s="6">
        <v>17510046</v>
      </c>
      <c r="BZ23" s="6">
        <v>17855472</v>
      </c>
      <c r="CA23" s="6">
        <v>17845246</v>
      </c>
      <c r="CB23" s="6">
        <v>18079803</v>
      </c>
      <c r="CC23" s="6">
        <v>18201968</v>
      </c>
      <c r="CD23" s="6">
        <v>18547004</v>
      </c>
      <c r="CE23" s="6">
        <v>18308709</v>
      </c>
      <c r="CF23" s="6">
        <v>18474968</v>
      </c>
      <c r="CG23" s="6">
        <v>18594126</v>
      </c>
    </row>
    <row r="24" spans="1:86" x14ac:dyDescent="0.65">
      <c r="A24" s="3" t="s">
        <v>15</v>
      </c>
      <c r="B24" s="4">
        <f>B16+B21+B22</f>
        <v>12851274</v>
      </c>
      <c r="C24" s="4">
        <f>C16+C21+C22</f>
        <v>12864344</v>
      </c>
      <c r="D24" s="4">
        <f t="shared" ref="D24:BO24" si="7">D16+D21+D22</f>
        <v>13003423</v>
      </c>
      <c r="E24" s="4">
        <f t="shared" si="7"/>
        <v>12905198</v>
      </c>
      <c r="F24" s="4">
        <f t="shared" si="7"/>
        <v>13149797</v>
      </c>
      <c r="G24" s="4">
        <f t="shared" si="7"/>
        <v>13277740</v>
      </c>
      <c r="H24" s="4">
        <f t="shared" si="7"/>
        <v>13531177</v>
      </c>
      <c r="I24" s="4">
        <f t="shared" si="7"/>
        <v>13638335</v>
      </c>
      <c r="J24" s="4">
        <f t="shared" si="7"/>
        <v>14016299</v>
      </c>
      <c r="K24" s="4">
        <f t="shared" si="7"/>
        <v>14011111</v>
      </c>
      <c r="L24" s="4">
        <f t="shared" si="7"/>
        <v>14017132</v>
      </c>
      <c r="M24" s="4">
        <f t="shared" si="7"/>
        <v>14046970</v>
      </c>
      <c r="N24" s="4">
        <f t="shared" si="7"/>
        <v>14088682</v>
      </c>
      <c r="O24" s="4">
        <f t="shared" si="7"/>
        <v>13941409</v>
      </c>
      <c r="P24" s="4">
        <f t="shared" si="7"/>
        <v>14116321</v>
      </c>
      <c r="Q24" s="4">
        <f t="shared" si="7"/>
        <v>13703868</v>
      </c>
      <c r="R24" s="4">
        <f t="shared" si="7"/>
        <v>13876456</v>
      </c>
      <c r="S24" s="4">
        <f t="shared" si="7"/>
        <v>14175986</v>
      </c>
      <c r="T24" s="4">
        <f t="shared" si="7"/>
        <v>14266569</v>
      </c>
      <c r="U24" s="4">
        <f t="shared" si="7"/>
        <v>14120487</v>
      </c>
      <c r="V24" s="4">
        <f t="shared" si="7"/>
        <v>14193201</v>
      </c>
      <c r="W24" s="4">
        <f t="shared" si="7"/>
        <v>14092572</v>
      </c>
      <c r="X24" s="4">
        <f t="shared" si="7"/>
        <v>14322295</v>
      </c>
      <c r="Y24" s="4">
        <f t="shared" si="7"/>
        <v>14420178</v>
      </c>
      <c r="Z24" s="4">
        <f t="shared" si="7"/>
        <v>14578928</v>
      </c>
      <c r="AA24" s="4">
        <f t="shared" si="7"/>
        <v>14519866</v>
      </c>
      <c r="AB24" s="4">
        <f t="shared" si="7"/>
        <v>14666823</v>
      </c>
      <c r="AC24" s="4">
        <f t="shared" si="7"/>
        <v>14532864</v>
      </c>
      <c r="AD24" s="4">
        <f t="shared" si="7"/>
        <v>14697166</v>
      </c>
      <c r="AE24" s="4">
        <f t="shared" si="7"/>
        <v>15339339</v>
      </c>
      <c r="AF24" s="4">
        <f t="shared" si="7"/>
        <v>15454075</v>
      </c>
      <c r="AG24" s="4">
        <f t="shared" si="7"/>
        <v>15649700</v>
      </c>
      <c r="AH24" s="4">
        <f t="shared" si="7"/>
        <v>16216727</v>
      </c>
      <c r="AI24" s="4">
        <f t="shared" si="7"/>
        <v>16094752</v>
      </c>
      <c r="AJ24" s="4">
        <f t="shared" si="7"/>
        <v>15992659</v>
      </c>
      <c r="AK24" s="4">
        <f t="shared" si="7"/>
        <v>16033158</v>
      </c>
      <c r="AL24" s="4">
        <f t="shared" si="7"/>
        <v>16429495</v>
      </c>
      <c r="AM24" s="4">
        <f t="shared" si="7"/>
        <v>16299686</v>
      </c>
      <c r="AN24" s="4">
        <f t="shared" si="7"/>
        <v>16522995</v>
      </c>
      <c r="AO24" s="4">
        <f t="shared" si="7"/>
        <v>16300738</v>
      </c>
      <c r="AP24" s="4">
        <f t="shared" si="7"/>
        <v>15967223</v>
      </c>
      <c r="AQ24" s="4">
        <f t="shared" si="7"/>
        <v>15416550</v>
      </c>
      <c r="AR24" s="4">
        <f t="shared" si="7"/>
        <v>15596205</v>
      </c>
      <c r="AS24" s="4">
        <f t="shared" si="7"/>
        <v>15261919</v>
      </c>
      <c r="AT24" s="4">
        <f t="shared" si="7"/>
        <v>15020787</v>
      </c>
      <c r="AU24" s="4">
        <f t="shared" si="7"/>
        <v>14956987</v>
      </c>
      <c r="AV24" s="4">
        <f t="shared" si="7"/>
        <v>15317225</v>
      </c>
      <c r="AW24" s="4">
        <f t="shared" si="7"/>
        <v>15288451</v>
      </c>
      <c r="AX24" s="4">
        <f t="shared" si="7"/>
        <v>15427685</v>
      </c>
      <c r="AY24" s="4">
        <f t="shared" si="7"/>
        <v>15425378</v>
      </c>
      <c r="AZ24" s="4">
        <f t="shared" si="7"/>
        <v>15345789</v>
      </c>
      <c r="BA24" s="4">
        <f t="shared" si="7"/>
        <v>15341495</v>
      </c>
      <c r="BB24" s="4">
        <f t="shared" si="7"/>
        <v>15572638</v>
      </c>
      <c r="BC24" s="4">
        <f t="shared" si="7"/>
        <v>15546256</v>
      </c>
      <c r="BD24" s="4">
        <f t="shared" si="7"/>
        <v>15637109</v>
      </c>
      <c r="BE24" s="4">
        <f t="shared" si="7"/>
        <v>15408117</v>
      </c>
      <c r="BF24" s="4">
        <f t="shared" si="7"/>
        <v>15582490</v>
      </c>
      <c r="BG24" s="4">
        <f t="shared" si="7"/>
        <v>15735978</v>
      </c>
      <c r="BH24" s="4">
        <f t="shared" si="7"/>
        <v>15726965</v>
      </c>
      <c r="BI24" s="4">
        <f t="shared" si="7"/>
        <v>15691689</v>
      </c>
      <c r="BJ24" s="4">
        <f t="shared" si="7"/>
        <v>16093317</v>
      </c>
      <c r="BK24" s="4">
        <f t="shared" si="7"/>
        <v>16372122</v>
      </c>
      <c r="BL24" s="4">
        <f t="shared" si="7"/>
        <v>16593069</v>
      </c>
      <c r="BM24" s="4">
        <f t="shared" si="7"/>
        <v>16637842</v>
      </c>
      <c r="BN24" s="4">
        <f t="shared" si="7"/>
        <v>16991438</v>
      </c>
      <c r="BO24" s="4">
        <f t="shared" si="7"/>
        <v>16742183</v>
      </c>
      <c r="BP24" s="4">
        <f t="shared" ref="BP24:CD24" si="8">BP16+BP21+BP22</f>
        <v>16988440</v>
      </c>
      <c r="BQ24" s="4">
        <f t="shared" si="8"/>
        <v>17104761</v>
      </c>
      <c r="BR24" s="4">
        <f t="shared" si="8"/>
        <v>17506147</v>
      </c>
      <c r="BS24" s="4">
        <f t="shared" si="8"/>
        <v>17479735</v>
      </c>
      <c r="BT24" s="4">
        <f t="shared" si="8"/>
        <v>17656074</v>
      </c>
      <c r="BU24" s="4">
        <f t="shared" si="8"/>
        <v>17314636</v>
      </c>
      <c r="BV24" s="4">
        <f t="shared" si="8"/>
        <v>17769411</v>
      </c>
      <c r="BW24" s="4">
        <f t="shared" si="8"/>
        <v>17518988</v>
      </c>
      <c r="BX24" s="4">
        <f t="shared" si="8"/>
        <v>17449552</v>
      </c>
      <c r="BY24" s="4">
        <f t="shared" si="8"/>
        <v>17510046</v>
      </c>
      <c r="BZ24" s="4">
        <f t="shared" si="8"/>
        <v>17855472</v>
      </c>
      <c r="CA24" s="4">
        <f t="shared" si="8"/>
        <v>17845246</v>
      </c>
      <c r="CB24" s="4">
        <f t="shared" si="8"/>
        <v>18079803</v>
      </c>
      <c r="CC24" s="4">
        <f t="shared" si="8"/>
        <v>18201968</v>
      </c>
      <c r="CD24" s="4">
        <f t="shared" si="8"/>
        <v>18547004</v>
      </c>
      <c r="CE24" s="4">
        <f>CE16+CE21+CE22</f>
        <v>18308709</v>
      </c>
      <c r="CF24" s="4">
        <f t="shared" ref="CF24:CG24" si="9">CF16+CF21+CF22</f>
        <v>18474968</v>
      </c>
      <c r="CG24" s="4">
        <f t="shared" si="9"/>
        <v>18594126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0869-1F60-4103-ADDA-DAB0021209A1}">
  <dimension ref="A1:E85"/>
  <sheetViews>
    <sheetView topLeftCell="B1" workbookViewId="0">
      <selection activeCell="D14" sqref="D14"/>
    </sheetView>
  </sheetViews>
  <sheetFormatPr defaultRowHeight="18.45" x14ac:dyDescent="0.65"/>
  <cols>
    <col min="1" max="1" width="11.7109375" customWidth="1"/>
    <col min="4" max="4" width="15.640625" customWidth="1"/>
    <col min="5" max="5" width="15.85546875" customWidth="1"/>
  </cols>
  <sheetData>
    <row r="1" spans="1:5" x14ac:dyDescent="0.65">
      <c r="A1" s="1">
        <v>35765</v>
      </c>
      <c r="C1" s="11"/>
      <c r="D1" s="12" t="s">
        <v>23</v>
      </c>
      <c r="E1" s="15">
        <v>43361</v>
      </c>
    </row>
    <row r="2" spans="1:5" x14ac:dyDescent="0.65">
      <c r="A2" s="1">
        <v>35855</v>
      </c>
      <c r="C2" s="27" t="s">
        <v>24</v>
      </c>
      <c r="D2" s="12" t="s">
        <v>25</v>
      </c>
      <c r="E2" s="13">
        <f>HLOOKUP(E1,'1997-家計資産負債'!B1:CH24,2)</f>
        <v>9679442</v>
      </c>
    </row>
    <row r="3" spans="1:5" x14ac:dyDescent="0.65">
      <c r="A3" s="1">
        <v>35947</v>
      </c>
      <c r="C3" s="27"/>
      <c r="D3" s="12" t="s">
        <v>32</v>
      </c>
      <c r="E3" s="13">
        <f>HLOOKUP(E1,'1997-家計資産負債'!B1:CH24,4)</f>
        <v>235477</v>
      </c>
    </row>
    <row r="4" spans="1:5" x14ac:dyDescent="0.65">
      <c r="A4" s="1">
        <v>36039</v>
      </c>
      <c r="C4" s="28"/>
      <c r="D4" s="12" t="s">
        <v>33</v>
      </c>
      <c r="E4" s="13">
        <f>HLOOKUP(E1,'1997-家計資産負債'!B1:CH24,5)</f>
        <v>2832188</v>
      </c>
    </row>
    <row r="5" spans="1:5" x14ac:dyDescent="0.65">
      <c r="A5" s="1">
        <v>36130</v>
      </c>
      <c r="C5" s="28"/>
      <c r="D5" s="12" t="s">
        <v>34</v>
      </c>
      <c r="E5" s="13">
        <f>HLOOKUP(E1,'1997-家計資産負債'!B1:CH24,6)</f>
        <v>5249624</v>
      </c>
    </row>
    <row r="6" spans="1:5" x14ac:dyDescent="0.65">
      <c r="A6" s="1">
        <v>36220</v>
      </c>
      <c r="C6" s="28"/>
      <c r="D6" s="12" t="s">
        <v>31</v>
      </c>
      <c r="E6" s="13">
        <f>HLOOKUP(E1,'1997-家計資産負債'!B1:CH24,13)</f>
        <v>597395</v>
      </c>
    </row>
    <row r="7" spans="1:5" x14ac:dyDescent="0.65">
      <c r="A7" s="1">
        <v>36312</v>
      </c>
      <c r="C7" s="28"/>
      <c r="D7" s="14" t="s">
        <v>26</v>
      </c>
      <c r="E7" s="13">
        <f>SUM(E2:E6)</f>
        <v>18594126</v>
      </c>
    </row>
    <row r="8" spans="1:5" x14ac:dyDescent="0.65">
      <c r="A8" s="1">
        <v>36404</v>
      </c>
      <c r="C8" s="27" t="s">
        <v>27</v>
      </c>
      <c r="D8" s="14" t="s">
        <v>29</v>
      </c>
      <c r="E8" s="13">
        <f>HLOOKUP(E1,'1997-家計資産負債'!B1:CH24,16)</f>
        <v>3021952</v>
      </c>
    </row>
    <row r="9" spans="1:5" x14ac:dyDescent="0.65">
      <c r="A9" s="1">
        <v>36495</v>
      </c>
      <c r="C9" s="28"/>
      <c r="D9" s="14" t="s">
        <v>30</v>
      </c>
      <c r="E9" s="13">
        <f>HLOOKUP(E1,'1997-家計資産負債'!B1:CH24,21)</f>
        <v>174733</v>
      </c>
    </row>
    <row r="10" spans="1:5" x14ac:dyDescent="0.65">
      <c r="A10" s="1">
        <v>36586</v>
      </c>
      <c r="C10" s="16" t="s">
        <v>35</v>
      </c>
      <c r="D10" s="14" t="s">
        <v>28</v>
      </c>
      <c r="E10" s="13">
        <f>HLOOKUP(E1,'1997-家計資産負債'!B1:CH24,22)</f>
        <v>15397441</v>
      </c>
    </row>
    <row r="11" spans="1:5" x14ac:dyDescent="0.65">
      <c r="A11" s="1">
        <v>36678</v>
      </c>
      <c r="C11" s="11"/>
      <c r="D11" s="14" t="s">
        <v>26</v>
      </c>
      <c r="E11" s="13">
        <f>E8+E9+E10</f>
        <v>18594126</v>
      </c>
    </row>
    <row r="12" spans="1:5" x14ac:dyDescent="0.65">
      <c r="A12" s="1">
        <v>36770</v>
      </c>
    </row>
    <row r="13" spans="1:5" x14ac:dyDescent="0.65">
      <c r="A13" s="1">
        <v>36861</v>
      </c>
    </row>
    <row r="14" spans="1:5" x14ac:dyDescent="0.65">
      <c r="A14" s="1">
        <v>36951</v>
      </c>
    </row>
    <row r="15" spans="1:5" x14ac:dyDescent="0.65">
      <c r="A15" s="1">
        <v>37043</v>
      </c>
    </row>
    <row r="16" spans="1:5" x14ac:dyDescent="0.65">
      <c r="A16" s="1">
        <v>37135</v>
      </c>
    </row>
    <row r="17" spans="1:1" x14ac:dyDescent="0.65">
      <c r="A17" s="1">
        <v>37226</v>
      </c>
    </row>
    <row r="18" spans="1:1" x14ac:dyDescent="0.65">
      <c r="A18" s="1">
        <v>37316</v>
      </c>
    </row>
    <row r="19" spans="1:1" x14ac:dyDescent="0.65">
      <c r="A19" s="1">
        <v>37408</v>
      </c>
    </row>
    <row r="20" spans="1:1" x14ac:dyDescent="0.65">
      <c r="A20" s="1">
        <v>37500</v>
      </c>
    </row>
    <row r="21" spans="1:1" x14ac:dyDescent="0.65">
      <c r="A21" s="1">
        <v>37591</v>
      </c>
    </row>
    <row r="22" spans="1:1" x14ac:dyDescent="0.65">
      <c r="A22" s="1">
        <v>37681</v>
      </c>
    </row>
    <row r="23" spans="1:1" x14ac:dyDescent="0.65">
      <c r="A23" s="1">
        <v>37773</v>
      </c>
    </row>
    <row r="24" spans="1:1" x14ac:dyDescent="0.65">
      <c r="A24" s="1">
        <v>37865</v>
      </c>
    </row>
    <row r="25" spans="1:1" x14ac:dyDescent="0.65">
      <c r="A25" s="1">
        <v>37956</v>
      </c>
    </row>
    <row r="26" spans="1:1" x14ac:dyDescent="0.65">
      <c r="A26" s="1">
        <v>38047</v>
      </c>
    </row>
    <row r="27" spans="1:1" x14ac:dyDescent="0.65">
      <c r="A27" s="1">
        <v>38139</v>
      </c>
    </row>
    <row r="28" spans="1:1" x14ac:dyDescent="0.65">
      <c r="A28" s="1">
        <v>38231</v>
      </c>
    </row>
    <row r="29" spans="1:1" x14ac:dyDescent="0.65">
      <c r="A29" s="1">
        <v>38322</v>
      </c>
    </row>
    <row r="30" spans="1:1" x14ac:dyDescent="0.65">
      <c r="A30" s="1">
        <v>38412</v>
      </c>
    </row>
    <row r="31" spans="1:1" x14ac:dyDescent="0.65">
      <c r="A31" s="1">
        <v>38504</v>
      </c>
    </row>
    <row r="32" spans="1:1" x14ac:dyDescent="0.65">
      <c r="A32" s="1">
        <v>38596</v>
      </c>
    </row>
    <row r="33" spans="1:1" x14ac:dyDescent="0.65">
      <c r="A33" s="1">
        <v>38687</v>
      </c>
    </row>
    <row r="34" spans="1:1" x14ac:dyDescent="0.65">
      <c r="A34" s="1">
        <v>38777</v>
      </c>
    </row>
    <row r="35" spans="1:1" x14ac:dyDescent="0.65">
      <c r="A35" s="1">
        <v>38869</v>
      </c>
    </row>
    <row r="36" spans="1:1" x14ac:dyDescent="0.65">
      <c r="A36" s="1">
        <v>38961</v>
      </c>
    </row>
    <row r="37" spans="1:1" x14ac:dyDescent="0.65">
      <c r="A37" s="1">
        <v>39052</v>
      </c>
    </row>
    <row r="38" spans="1:1" x14ac:dyDescent="0.65">
      <c r="A38" s="1">
        <v>39142</v>
      </c>
    </row>
    <row r="39" spans="1:1" x14ac:dyDescent="0.65">
      <c r="A39" s="1">
        <v>39234</v>
      </c>
    </row>
    <row r="40" spans="1:1" x14ac:dyDescent="0.65">
      <c r="A40" s="1">
        <v>39326</v>
      </c>
    </row>
    <row r="41" spans="1:1" x14ac:dyDescent="0.65">
      <c r="A41" s="1">
        <v>39417</v>
      </c>
    </row>
    <row r="42" spans="1:1" x14ac:dyDescent="0.65">
      <c r="A42" s="1">
        <v>39508</v>
      </c>
    </row>
    <row r="43" spans="1:1" x14ac:dyDescent="0.65">
      <c r="A43" s="1">
        <v>39600</v>
      </c>
    </row>
    <row r="44" spans="1:1" x14ac:dyDescent="0.65">
      <c r="A44" s="1">
        <v>39692</v>
      </c>
    </row>
    <row r="45" spans="1:1" x14ac:dyDescent="0.65">
      <c r="A45" s="1">
        <v>39783</v>
      </c>
    </row>
    <row r="46" spans="1:1" x14ac:dyDescent="0.65">
      <c r="A46" s="1">
        <v>39873</v>
      </c>
    </row>
    <row r="47" spans="1:1" x14ac:dyDescent="0.65">
      <c r="A47" s="1">
        <v>39965</v>
      </c>
    </row>
    <row r="48" spans="1:1" x14ac:dyDescent="0.65">
      <c r="A48" s="1">
        <v>40057</v>
      </c>
    </row>
    <row r="49" spans="1:1" x14ac:dyDescent="0.65">
      <c r="A49" s="1">
        <v>40148</v>
      </c>
    </row>
    <row r="50" spans="1:1" x14ac:dyDescent="0.65">
      <c r="A50" s="1">
        <v>40238</v>
      </c>
    </row>
    <row r="51" spans="1:1" x14ac:dyDescent="0.65">
      <c r="A51" s="1">
        <v>40330</v>
      </c>
    </row>
    <row r="52" spans="1:1" x14ac:dyDescent="0.65">
      <c r="A52" s="1">
        <v>40422</v>
      </c>
    </row>
    <row r="53" spans="1:1" x14ac:dyDescent="0.65">
      <c r="A53" s="1">
        <v>40513</v>
      </c>
    </row>
    <row r="54" spans="1:1" x14ac:dyDescent="0.65">
      <c r="A54" s="1">
        <v>40603</v>
      </c>
    </row>
    <row r="55" spans="1:1" x14ac:dyDescent="0.65">
      <c r="A55" s="1">
        <v>40695</v>
      </c>
    </row>
    <row r="56" spans="1:1" x14ac:dyDescent="0.65">
      <c r="A56" s="1">
        <v>40787</v>
      </c>
    </row>
    <row r="57" spans="1:1" x14ac:dyDescent="0.65">
      <c r="A57" s="1">
        <v>40878</v>
      </c>
    </row>
    <row r="58" spans="1:1" x14ac:dyDescent="0.65">
      <c r="A58" s="1">
        <v>40969</v>
      </c>
    </row>
    <row r="59" spans="1:1" x14ac:dyDescent="0.65">
      <c r="A59" s="1">
        <v>41061</v>
      </c>
    </row>
    <row r="60" spans="1:1" x14ac:dyDescent="0.65">
      <c r="A60" s="1">
        <v>41153</v>
      </c>
    </row>
    <row r="61" spans="1:1" x14ac:dyDescent="0.65">
      <c r="A61" s="1">
        <v>41244</v>
      </c>
    </row>
    <row r="62" spans="1:1" x14ac:dyDescent="0.65">
      <c r="A62" s="1">
        <v>41334</v>
      </c>
    </row>
    <row r="63" spans="1:1" x14ac:dyDescent="0.65">
      <c r="A63" s="1">
        <v>41426</v>
      </c>
    </row>
    <row r="64" spans="1:1" x14ac:dyDescent="0.65">
      <c r="A64" s="1">
        <v>41518</v>
      </c>
    </row>
    <row r="65" spans="1:1" x14ac:dyDescent="0.65">
      <c r="A65" s="1">
        <v>41609</v>
      </c>
    </row>
    <row r="66" spans="1:1" x14ac:dyDescent="0.65">
      <c r="A66" s="1">
        <v>41699</v>
      </c>
    </row>
    <row r="67" spans="1:1" x14ac:dyDescent="0.65">
      <c r="A67" s="1">
        <v>41791</v>
      </c>
    </row>
    <row r="68" spans="1:1" x14ac:dyDescent="0.65">
      <c r="A68" s="1">
        <v>41883</v>
      </c>
    </row>
    <row r="69" spans="1:1" x14ac:dyDescent="0.65">
      <c r="A69" s="1">
        <v>41974</v>
      </c>
    </row>
    <row r="70" spans="1:1" x14ac:dyDescent="0.65">
      <c r="A70" s="1">
        <v>42064</v>
      </c>
    </row>
    <row r="71" spans="1:1" x14ac:dyDescent="0.65">
      <c r="A71" s="1">
        <v>42156</v>
      </c>
    </row>
    <row r="72" spans="1:1" x14ac:dyDescent="0.65">
      <c r="A72" s="1">
        <v>42248</v>
      </c>
    </row>
    <row r="73" spans="1:1" x14ac:dyDescent="0.65">
      <c r="A73" s="1">
        <v>42339</v>
      </c>
    </row>
    <row r="74" spans="1:1" x14ac:dyDescent="0.65">
      <c r="A74" s="1">
        <v>42430</v>
      </c>
    </row>
    <row r="75" spans="1:1" x14ac:dyDescent="0.65">
      <c r="A75" s="1">
        <v>42522</v>
      </c>
    </row>
    <row r="76" spans="1:1" x14ac:dyDescent="0.65">
      <c r="A76" s="1">
        <v>42614</v>
      </c>
    </row>
    <row r="77" spans="1:1" x14ac:dyDescent="0.65">
      <c r="A77" s="1">
        <v>42705</v>
      </c>
    </row>
    <row r="78" spans="1:1" x14ac:dyDescent="0.65">
      <c r="A78" s="1">
        <v>42795</v>
      </c>
    </row>
    <row r="79" spans="1:1" x14ac:dyDescent="0.65">
      <c r="A79" s="1">
        <v>42887</v>
      </c>
    </row>
    <row r="80" spans="1:1" x14ac:dyDescent="0.65">
      <c r="A80" s="1">
        <v>42979</v>
      </c>
    </row>
    <row r="81" spans="1:1" x14ac:dyDescent="0.65">
      <c r="A81" s="1">
        <v>43070</v>
      </c>
    </row>
    <row r="82" spans="1:1" x14ac:dyDescent="0.65">
      <c r="A82" s="1">
        <v>43160</v>
      </c>
    </row>
    <row r="83" spans="1:1" x14ac:dyDescent="0.65">
      <c r="A83" s="1">
        <v>43269</v>
      </c>
    </row>
    <row r="84" spans="1:1" x14ac:dyDescent="0.65">
      <c r="A84" s="1">
        <v>43361</v>
      </c>
    </row>
    <row r="85" spans="1:1" x14ac:dyDescent="0.65">
      <c r="A85" s="1">
        <v>43452</v>
      </c>
    </row>
  </sheetData>
  <mergeCells count="2">
    <mergeCell ref="C2:C7"/>
    <mergeCell ref="C8:C9"/>
  </mergeCells>
  <phoneticPr fontId="18"/>
  <dataValidations count="1">
    <dataValidation type="list" allowBlank="1" showInputMessage="1" showErrorMessage="1" sqref="E1" xr:uid="{749B4722-FC76-460C-8D59-B9603110F1B1}">
      <formula1>年月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ED16-7695-4844-9E67-C8290446BD38}">
  <dimension ref="A1:AO25"/>
  <sheetViews>
    <sheetView tabSelected="1" topLeftCell="A22" workbookViewId="0">
      <pane xSplit="1" topLeftCell="B1" activePane="topRight" state="frozen"/>
      <selection pane="topRight" activeCell="P27" sqref="O27:P28"/>
    </sheetView>
  </sheetViews>
  <sheetFormatPr defaultRowHeight="18.45" x14ac:dyDescent="0.65"/>
  <cols>
    <col min="1" max="1" width="21.35546875" customWidth="1"/>
    <col min="3" max="12" width="9.2109375" bestFit="1" customWidth="1"/>
    <col min="13" max="39" width="10.640625" customWidth="1"/>
    <col min="40" max="40" width="10.2109375" customWidth="1"/>
    <col min="41" max="41" width="11.28515625" customWidth="1"/>
  </cols>
  <sheetData>
    <row r="1" spans="1:41" x14ac:dyDescent="0.65">
      <c r="A1" s="19" t="s">
        <v>45</v>
      </c>
      <c r="B1">
        <v>1979</v>
      </c>
      <c r="C1">
        <v>1980</v>
      </c>
      <c r="D1">
        <v>1981</v>
      </c>
      <c r="E1">
        <v>1982</v>
      </c>
      <c r="F1">
        <v>1983</v>
      </c>
      <c r="G1">
        <v>1984</v>
      </c>
      <c r="H1">
        <v>1985</v>
      </c>
      <c r="I1">
        <v>1986</v>
      </c>
      <c r="J1">
        <v>1987</v>
      </c>
      <c r="K1">
        <v>1988</v>
      </c>
      <c r="L1">
        <v>1989</v>
      </c>
      <c r="M1">
        <v>1990</v>
      </c>
      <c r="N1">
        <v>1991</v>
      </c>
      <c r="O1">
        <v>1992</v>
      </c>
      <c r="P1">
        <v>1993</v>
      </c>
      <c r="Q1">
        <v>1994</v>
      </c>
      <c r="R1">
        <v>1995</v>
      </c>
      <c r="S1">
        <v>1996</v>
      </c>
      <c r="T1">
        <v>1997</v>
      </c>
      <c r="U1">
        <v>1998</v>
      </c>
      <c r="V1">
        <v>1999</v>
      </c>
      <c r="W1">
        <v>2000</v>
      </c>
      <c r="X1">
        <v>2001</v>
      </c>
      <c r="Y1">
        <v>2002</v>
      </c>
      <c r="Z1">
        <v>2003</v>
      </c>
      <c r="AA1">
        <v>2004</v>
      </c>
      <c r="AB1">
        <v>2005</v>
      </c>
      <c r="AC1">
        <v>2006</v>
      </c>
      <c r="AD1">
        <v>2007</v>
      </c>
      <c r="AE1">
        <v>2008</v>
      </c>
      <c r="AF1">
        <v>2009</v>
      </c>
      <c r="AG1">
        <v>2010</v>
      </c>
      <c r="AH1">
        <v>2011</v>
      </c>
      <c r="AI1">
        <v>2012</v>
      </c>
      <c r="AJ1">
        <v>2013</v>
      </c>
      <c r="AK1">
        <v>2014</v>
      </c>
      <c r="AL1">
        <v>2015</v>
      </c>
      <c r="AM1">
        <v>2016</v>
      </c>
      <c r="AN1">
        <v>2017</v>
      </c>
      <c r="AO1">
        <v>2018</v>
      </c>
    </row>
    <row r="2" spans="1:41" x14ac:dyDescent="0.65">
      <c r="A2" s="7" t="s">
        <v>0</v>
      </c>
      <c r="B2" s="21">
        <v>1948234</v>
      </c>
      <c r="C2" s="21">
        <v>2174447</v>
      </c>
      <c r="D2" s="21">
        <v>2416292</v>
      </c>
      <c r="E2" s="21">
        <v>2627648</v>
      </c>
      <c r="F2" s="21">
        <v>2827925</v>
      </c>
      <c r="G2" s="21">
        <v>3054117</v>
      </c>
      <c r="H2" s="21">
        <v>3294078</v>
      </c>
      <c r="I2" s="21">
        <v>3545346</v>
      </c>
      <c r="J2" s="21">
        <v>3818660</v>
      </c>
      <c r="K2" s="21">
        <v>4100172</v>
      </c>
      <c r="L2" s="21">
        <v>4479416</v>
      </c>
      <c r="M2" s="21">
        <v>4818226</v>
      </c>
      <c r="N2" s="21">
        <v>5171566</v>
      </c>
      <c r="O2" s="21">
        <v>5404633</v>
      </c>
      <c r="P2" s="21">
        <v>5669572</v>
      </c>
      <c r="Q2" s="21">
        <v>6007085</v>
      </c>
      <c r="R2" s="21">
        <v>6296360</v>
      </c>
      <c r="S2" s="21">
        <v>6583875</v>
      </c>
      <c r="T2" s="21">
        <v>6940141</v>
      </c>
      <c r="U2" s="21">
        <v>7237920</v>
      </c>
      <c r="V2" s="21">
        <v>7447381</v>
      </c>
      <c r="W2" s="21">
        <v>7514288</v>
      </c>
      <c r="X2" s="21">
        <v>7654295</v>
      </c>
      <c r="Y2" s="21">
        <v>7656957</v>
      </c>
      <c r="Z2" s="21">
        <v>7723379</v>
      </c>
      <c r="AA2" s="21">
        <v>7911393</v>
      </c>
      <c r="AB2" s="21">
        <v>7864435</v>
      </c>
      <c r="AC2" s="21">
        <v>7869099</v>
      </c>
      <c r="AD2" s="21">
        <v>7939890</v>
      </c>
      <c r="AE2" s="21">
        <v>8060030</v>
      </c>
      <c r="AF2" s="21">
        <v>8190118</v>
      </c>
      <c r="AG2" s="21">
        <v>8292830</v>
      </c>
      <c r="AH2" s="21">
        <v>8478765</v>
      </c>
      <c r="AI2" s="21">
        <v>8624943</v>
      </c>
      <c r="AJ2" s="21">
        <v>8802344</v>
      </c>
      <c r="AK2" s="21">
        <v>8987488</v>
      </c>
      <c r="AL2" s="21">
        <v>9110607</v>
      </c>
      <c r="AM2" s="21">
        <v>9324761</v>
      </c>
      <c r="AN2" s="8">
        <v>9605473</v>
      </c>
      <c r="AO2" s="8">
        <f>'1997-家計資産負債'!CE2</f>
        <v>9591385</v>
      </c>
    </row>
    <row r="3" spans="1:41" hidden="1" x14ac:dyDescent="0.65">
      <c r="A3" s="9" t="s">
        <v>2</v>
      </c>
      <c r="B3" s="20">
        <v>42</v>
      </c>
      <c r="C3" s="20">
        <v>21</v>
      </c>
      <c r="D3" s="20">
        <v>480</v>
      </c>
      <c r="E3" s="20">
        <v>1346</v>
      </c>
      <c r="F3" s="20">
        <v>1757</v>
      </c>
      <c r="G3" s="20">
        <v>2036</v>
      </c>
      <c r="H3" s="20">
        <v>2313</v>
      </c>
      <c r="I3" s="20">
        <v>2560</v>
      </c>
      <c r="J3" s="20">
        <v>2700</v>
      </c>
      <c r="K3" s="20">
        <v>3473</v>
      </c>
      <c r="L3" s="20">
        <v>4032</v>
      </c>
      <c r="M3" s="20">
        <v>4042</v>
      </c>
      <c r="N3" s="20">
        <v>4151</v>
      </c>
      <c r="O3" s="20">
        <v>4791</v>
      </c>
      <c r="P3" s="20">
        <v>4316</v>
      </c>
      <c r="Q3" s="20">
        <v>4899</v>
      </c>
      <c r="R3" s="20">
        <v>5304</v>
      </c>
      <c r="S3" s="20">
        <v>5699</v>
      </c>
      <c r="T3" s="20">
        <v>5055</v>
      </c>
      <c r="U3" s="20">
        <v>4527</v>
      </c>
      <c r="V3" s="20">
        <v>3804</v>
      </c>
      <c r="W3" s="20">
        <v>3262</v>
      </c>
      <c r="X3" s="20">
        <v>2194</v>
      </c>
      <c r="Y3" s="20">
        <v>1494</v>
      </c>
      <c r="Z3" s="20">
        <v>800</v>
      </c>
      <c r="AA3" s="20">
        <v>971</v>
      </c>
      <c r="AB3" s="20">
        <v>1014</v>
      </c>
      <c r="AC3" s="20">
        <v>1297</v>
      </c>
      <c r="AD3" s="20">
        <v>1282</v>
      </c>
      <c r="AE3" s="20">
        <v>802</v>
      </c>
      <c r="AF3" s="20">
        <v>788</v>
      </c>
      <c r="AG3" s="20">
        <v>763</v>
      </c>
      <c r="AH3" s="20">
        <v>836</v>
      </c>
      <c r="AI3" s="20">
        <v>834</v>
      </c>
      <c r="AJ3" s="20">
        <v>838</v>
      </c>
      <c r="AK3" s="20">
        <v>1760</v>
      </c>
      <c r="AL3" s="20">
        <v>1709</v>
      </c>
      <c r="AM3" s="20">
        <v>4059</v>
      </c>
      <c r="AN3" s="10">
        <v>2702</v>
      </c>
      <c r="AO3" s="10">
        <v>2702</v>
      </c>
    </row>
    <row r="4" spans="1:41" x14ac:dyDescent="0.65">
      <c r="A4" s="7" t="s">
        <v>4</v>
      </c>
      <c r="B4" s="21">
        <v>233710</v>
      </c>
      <c r="C4" s="21">
        <v>273593</v>
      </c>
      <c r="D4" s="21">
        <v>285367</v>
      </c>
      <c r="E4" s="21">
        <v>332630</v>
      </c>
      <c r="F4" s="21">
        <v>392162</v>
      </c>
      <c r="G4" s="21">
        <v>427028</v>
      </c>
      <c r="H4" s="21">
        <v>480063</v>
      </c>
      <c r="I4" s="21">
        <v>488425</v>
      </c>
      <c r="J4" s="21">
        <v>493398</v>
      </c>
      <c r="K4" s="21">
        <v>479888</v>
      </c>
      <c r="L4" s="21">
        <v>534690</v>
      </c>
      <c r="M4" s="21">
        <v>643453</v>
      </c>
      <c r="N4" s="21">
        <v>715051</v>
      </c>
      <c r="O4" s="21">
        <v>781594</v>
      </c>
      <c r="P4" s="21">
        <v>791074</v>
      </c>
      <c r="Q4" s="21">
        <v>797694</v>
      </c>
      <c r="R4" s="21">
        <v>740619</v>
      </c>
      <c r="S4" s="21">
        <v>693039</v>
      </c>
      <c r="T4" s="21">
        <v>623218</v>
      </c>
      <c r="U4" s="21">
        <v>552013</v>
      </c>
      <c r="V4" s="21">
        <v>505716</v>
      </c>
      <c r="W4" s="21">
        <v>480797</v>
      </c>
      <c r="X4" s="21">
        <v>418026</v>
      </c>
      <c r="Y4" s="21">
        <v>341711</v>
      </c>
      <c r="Z4" s="21">
        <v>322299</v>
      </c>
      <c r="AA4" s="21">
        <v>371034</v>
      </c>
      <c r="AB4" s="21">
        <v>403474</v>
      </c>
      <c r="AC4" s="21">
        <v>429418</v>
      </c>
      <c r="AD4" s="21">
        <v>436583</v>
      </c>
      <c r="AE4" s="21">
        <v>422686</v>
      </c>
      <c r="AF4" s="21">
        <v>410797</v>
      </c>
      <c r="AG4" s="21">
        <v>373868</v>
      </c>
      <c r="AH4" s="21">
        <v>339319</v>
      </c>
      <c r="AI4" s="21">
        <v>307857</v>
      </c>
      <c r="AJ4" s="21">
        <v>282859</v>
      </c>
      <c r="AK4" s="21">
        <v>261560</v>
      </c>
      <c r="AL4" s="21">
        <v>255313</v>
      </c>
      <c r="AM4" s="21">
        <v>245446</v>
      </c>
      <c r="AN4" s="8">
        <v>232686</v>
      </c>
      <c r="AO4" s="8">
        <f>'1997-家計資産負債'!CE4</f>
        <v>232453</v>
      </c>
    </row>
    <row r="5" spans="1:41" x14ac:dyDescent="0.65">
      <c r="A5" s="7" t="s">
        <v>36</v>
      </c>
      <c r="B5" s="21">
        <v>494691</v>
      </c>
      <c r="C5" s="21">
        <v>536869</v>
      </c>
      <c r="D5" s="21">
        <v>526688</v>
      </c>
      <c r="E5" s="21">
        <v>592312</v>
      </c>
      <c r="F5" s="21">
        <v>818345</v>
      </c>
      <c r="G5" s="21">
        <v>888094</v>
      </c>
      <c r="H5" s="21">
        <v>1145225</v>
      </c>
      <c r="I5" s="21">
        <v>1625002</v>
      </c>
      <c r="J5" s="21">
        <v>2169999</v>
      </c>
      <c r="K5" s="21">
        <v>2548406</v>
      </c>
      <c r="L5" s="21">
        <v>2413415</v>
      </c>
      <c r="M5" s="21">
        <v>2065382</v>
      </c>
      <c r="N5" s="21">
        <v>1539328</v>
      </c>
      <c r="O5" s="21">
        <v>1460967</v>
      </c>
      <c r="P5" s="21">
        <v>1510995</v>
      </c>
      <c r="Q5" s="21">
        <v>1406191</v>
      </c>
      <c r="R5" s="21">
        <v>1731860</v>
      </c>
      <c r="S5" s="21">
        <v>1311766</v>
      </c>
      <c r="T5" s="21">
        <v>1151169</v>
      </c>
      <c r="U5" s="21">
        <v>1225536</v>
      </c>
      <c r="V5" s="21">
        <v>1702600</v>
      </c>
      <c r="W5" s="21">
        <v>1468536</v>
      </c>
      <c r="X5" s="21">
        <v>1229510</v>
      </c>
      <c r="Y5" s="21">
        <v>1059518</v>
      </c>
      <c r="Z5" s="21">
        <v>1577987</v>
      </c>
      <c r="AA5" s="21">
        <v>1736773</v>
      </c>
      <c r="AB5" s="21">
        <v>2538035</v>
      </c>
      <c r="AC5" s="21">
        <v>2694459</v>
      </c>
      <c r="AD5" s="21">
        <v>1812191</v>
      </c>
      <c r="AE5" s="21">
        <v>1327976</v>
      </c>
      <c r="AF5" s="21">
        <v>1611541</v>
      </c>
      <c r="AG5" s="21">
        <v>1677481</v>
      </c>
      <c r="AH5" s="21">
        <v>1677797</v>
      </c>
      <c r="AI5" s="21">
        <v>2038517</v>
      </c>
      <c r="AJ5" s="21">
        <v>2262606</v>
      </c>
      <c r="AK5" s="21">
        <v>2657031</v>
      </c>
      <c r="AL5" s="21">
        <v>2595122</v>
      </c>
      <c r="AM5" s="21">
        <v>2814355</v>
      </c>
      <c r="AN5" s="8">
        <v>2719469</v>
      </c>
      <c r="AO5" s="8">
        <f>'1997-家計資産負債'!CE5</f>
        <v>2760019</v>
      </c>
    </row>
    <row r="6" spans="1:41" x14ac:dyDescent="0.65">
      <c r="A6" s="7" t="s">
        <v>37</v>
      </c>
      <c r="B6" s="21">
        <v>432124</v>
      </c>
      <c r="C6" s="21">
        <v>499327</v>
      </c>
      <c r="D6" s="21">
        <v>579077</v>
      </c>
      <c r="E6" s="21">
        <v>668918</v>
      </c>
      <c r="F6" s="21">
        <v>767412</v>
      </c>
      <c r="G6" s="21">
        <v>882297</v>
      </c>
      <c r="H6" s="21">
        <v>1020857</v>
      </c>
      <c r="I6" s="21">
        <v>1208116</v>
      </c>
      <c r="J6" s="21">
        <v>1418681</v>
      </c>
      <c r="K6" s="21">
        <v>1663884</v>
      </c>
      <c r="L6" s="21">
        <v>1918591</v>
      </c>
      <c r="M6" s="21">
        <v>2116160</v>
      </c>
      <c r="N6" s="21">
        <v>2289595</v>
      </c>
      <c r="O6" s="21">
        <v>2514169</v>
      </c>
      <c r="P6" s="21">
        <v>2746831</v>
      </c>
      <c r="Q6" s="21">
        <v>2947169</v>
      </c>
      <c r="R6" s="21">
        <v>3185969</v>
      </c>
      <c r="S6" s="21">
        <v>3356732</v>
      </c>
      <c r="T6" s="21">
        <v>3480154</v>
      </c>
      <c r="U6" s="21">
        <v>3589229</v>
      </c>
      <c r="V6" s="21">
        <v>3698712</v>
      </c>
      <c r="W6" s="21">
        <v>3776240</v>
      </c>
      <c r="X6" s="21">
        <v>4186319</v>
      </c>
      <c r="Y6" s="21">
        <v>4232745</v>
      </c>
      <c r="Z6" s="21">
        <v>4130719</v>
      </c>
      <c r="AA6" s="21">
        <v>4806323</v>
      </c>
      <c r="AB6" s="21">
        <v>4817709</v>
      </c>
      <c r="AC6" s="21">
        <v>4829493</v>
      </c>
      <c r="AD6" s="21">
        <v>4739191</v>
      </c>
      <c r="AE6" s="21">
        <v>4660045</v>
      </c>
      <c r="AF6" s="21">
        <v>4700114</v>
      </c>
      <c r="AG6" s="21">
        <v>4706945</v>
      </c>
      <c r="AH6" s="21">
        <v>4763173</v>
      </c>
      <c r="AI6" s="21">
        <v>4924704</v>
      </c>
      <c r="AJ6" s="21">
        <v>4951081</v>
      </c>
      <c r="AK6" s="21">
        <v>5138064</v>
      </c>
      <c r="AL6" s="21">
        <v>5163615</v>
      </c>
      <c r="AM6" s="21">
        <v>5183100</v>
      </c>
      <c r="AN6" s="8">
        <v>5220561</v>
      </c>
      <c r="AO6" s="8">
        <f>'1997-家計資産負債'!CE6</f>
        <v>5218721</v>
      </c>
    </row>
    <row r="7" spans="1:41" hidden="1" x14ac:dyDescent="0.65">
      <c r="A7" s="9" t="s">
        <v>38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135</v>
      </c>
      <c r="U7" s="20">
        <v>159</v>
      </c>
      <c r="V7" s="20">
        <v>51</v>
      </c>
      <c r="W7" s="20">
        <v>160</v>
      </c>
      <c r="X7" s="20">
        <v>235</v>
      </c>
      <c r="Y7" s="20">
        <v>572</v>
      </c>
      <c r="Z7" s="20">
        <v>453</v>
      </c>
      <c r="AA7" s="20">
        <v>240</v>
      </c>
      <c r="AB7" s="20">
        <v>1785</v>
      </c>
      <c r="AC7" s="20">
        <v>1600</v>
      </c>
      <c r="AD7" s="20">
        <v>3235</v>
      </c>
      <c r="AE7" s="20">
        <v>3629</v>
      </c>
      <c r="AF7" s="20">
        <v>5475</v>
      </c>
      <c r="AG7" s="20">
        <v>8757</v>
      </c>
      <c r="AH7" s="20">
        <v>4682</v>
      </c>
      <c r="AI7" s="20">
        <v>8596</v>
      </c>
      <c r="AJ7" s="20">
        <v>6619</v>
      </c>
      <c r="AK7" s="20">
        <v>8638</v>
      </c>
      <c r="AL7" s="20">
        <v>10516</v>
      </c>
      <c r="AM7" s="20">
        <v>8110</v>
      </c>
      <c r="AN7" s="10">
        <v>8738</v>
      </c>
      <c r="AO7" s="10">
        <v>8738</v>
      </c>
    </row>
    <row r="8" spans="1:41" hidden="1" x14ac:dyDescent="0.65">
      <c r="A8" s="9" t="s">
        <v>10</v>
      </c>
      <c r="B8" s="20">
        <v>110710</v>
      </c>
      <c r="C8" s="20">
        <v>112128</v>
      </c>
      <c r="D8" s="20">
        <v>108308</v>
      </c>
      <c r="E8" s="20">
        <v>111449</v>
      </c>
      <c r="F8" s="20">
        <v>111207</v>
      </c>
      <c r="G8" s="20">
        <v>112985</v>
      </c>
      <c r="H8" s="20">
        <v>112128</v>
      </c>
      <c r="I8" s="20">
        <v>114366</v>
      </c>
      <c r="J8" s="20">
        <v>119563</v>
      </c>
      <c r="K8" s="20">
        <v>124178</v>
      </c>
      <c r="L8" s="20">
        <v>121556</v>
      </c>
      <c r="M8" s="20">
        <v>125205</v>
      </c>
      <c r="N8" s="20">
        <v>125235</v>
      </c>
      <c r="O8" s="20">
        <v>127713</v>
      </c>
      <c r="P8" s="20">
        <v>137953</v>
      </c>
      <c r="Q8" s="20">
        <v>138400</v>
      </c>
      <c r="R8" s="20">
        <v>140031</v>
      </c>
      <c r="S8" s="20">
        <v>143650</v>
      </c>
      <c r="T8" s="20">
        <v>141010</v>
      </c>
      <c r="U8" s="20">
        <v>141930</v>
      </c>
      <c r="V8" s="20">
        <v>142837</v>
      </c>
      <c r="W8" s="20">
        <v>138403</v>
      </c>
      <c r="X8" s="20">
        <v>124771</v>
      </c>
      <c r="Y8" s="20">
        <v>122941</v>
      </c>
      <c r="Z8" s="20">
        <v>121941</v>
      </c>
      <c r="AA8" s="20">
        <v>138949</v>
      </c>
      <c r="AB8" s="20">
        <v>138958</v>
      </c>
      <c r="AC8" s="20">
        <v>144642</v>
      </c>
      <c r="AD8" s="20">
        <v>147218</v>
      </c>
      <c r="AE8" s="20">
        <v>145878</v>
      </c>
      <c r="AF8" s="20">
        <v>146292</v>
      </c>
      <c r="AG8" s="20">
        <v>153629</v>
      </c>
      <c r="AH8" s="20">
        <v>154564</v>
      </c>
      <c r="AI8" s="20">
        <v>156146</v>
      </c>
      <c r="AJ8" s="20">
        <v>157780</v>
      </c>
      <c r="AK8" s="20">
        <v>161309</v>
      </c>
      <c r="AL8" s="20">
        <v>163582</v>
      </c>
      <c r="AM8" s="20">
        <v>163161</v>
      </c>
      <c r="AN8" s="10">
        <v>166207</v>
      </c>
      <c r="AO8" s="10">
        <v>166207</v>
      </c>
    </row>
    <row r="9" spans="1:41" hidden="1" x14ac:dyDescent="0.65">
      <c r="A9" s="9" t="s">
        <v>13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55082</v>
      </c>
      <c r="AB9" s="20">
        <v>52163</v>
      </c>
      <c r="AC9" s="20">
        <v>45836</v>
      </c>
      <c r="AD9" s="20">
        <v>45742</v>
      </c>
      <c r="AE9" s="20">
        <v>51686</v>
      </c>
      <c r="AF9" s="20">
        <v>42629</v>
      </c>
      <c r="AG9" s="20">
        <v>38902</v>
      </c>
      <c r="AH9" s="20">
        <v>38714</v>
      </c>
      <c r="AI9" s="20">
        <v>36038</v>
      </c>
      <c r="AJ9" s="20">
        <v>35741</v>
      </c>
      <c r="AK9" s="20">
        <v>31240</v>
      </c>
      <c r="AL9" s="20">
        <v>31617</v>
      </c>
      <c r="AM9" s="20">
        <v>32509</v>
      </c>
      <c r="AN9" s="10">
        <v>49584</v>
      </c>
      <c r="AO9" s="10">
        <v>49584</v>
      </c>
    </row>
    <row r="10" spans="1:41" hidden="1" x14ac:dyDescent="0.65">
      <c r="A10" s="9" t="s">
        <v>39</v>
      </c>
      <c r="B10" s="20">
        <v>88480</v>
      </c>
      <c r="C10" s="20">
        <v>113191</v>
      </c>
      <c r="D10" s="20">
        <v>123288</v>
      </c>
      <c r="E10" s="20">
        <v>133447</v>
      </c>
      <c r="F10" s="20">
        <v>159232</v>
      </c>
      <c r="G10" s="20">
        <v>177594</v>
      </c>
      <c r="H10" s="20">
        <v>191809</v>
      </c>
      <c r="I10" s="20">
        <v>225279</v>
      </c>
      <c r="J10" s="20">
        <v>247736</v>
      </c>
      <c r="K10" s="20">
        <v>269334</v>
      </c>
      <c r="L10" s="20">
        <v>296980</v>
      </c>
      <c r="M10" s="20">
        <v>345446</v>
      </c>
      <c r="N10" s="20">
        <v>363555</v>
      </c>
      <c r="O10" s="20">
        <v>429952</v>
      </c>
      <c r="P10" s="20">
        <v>449244</v>
      </c>
      <c r="Q10" s="20">
        <v>442948</v>
      </c>
      <c r="R10" s="20">
        <v>430627</v>
      </c>
      <c r="S10" s="20">
        <v>451502</v>
      </c>
      <c r="T10" s="20">
        <v>454727</v>
      </c>
      <c r="U10" s="20">
        <v>455091</v>
      </c>
      <c r="V10" s="20">
        <v>448564</v>
      </c>
      <c r="W10" s="20">
        <v>424582</v>
      </c>
      <c r="X10" s="20">
        <v>425381</v>
      </c>
      <c r="Y10" s="20">
        <v>534989</v>
      </c>
      <c r="Z10" s="20">
        <v>469379</v>
      </c>
      <c r="AA10" s="20">
        <v>102862</v>
      </c>
      <c r="AB10" s="20">
        <v>100354</v>
      </c>
      <c r="AC10" s="20">
        <v>83973</v>
      </c>
      <c r="AD10" s="20">
        <v>74168</v>
      </c>
      <c r="AE10" s="20">
        <v>81503</v>
      </c>
      <c r="AF10" s="20">
        <v>76148</v>
      </c>
      <c r="AG10" s="20">
        <v>58426</v>
      </c>
      <c r="AH10" s="20">
        <v>52973</v>
      </c>
      <c r="AI10" s="20">
        <v>60312</v>
      </c>
      <c r="AJ10" s="20">
        <v>46048</v>
      </c>
      <c r="AK10" s="20">
        <v>81325</v>
      </c>
      <c r="AL10" s="20">
        <v>58277</v>
      </c>
      <c r="AM10" s="20">
        <v>66487</v>
      </c>
      <c r="AN10" s="10">
        <v>227573</v>
      </c>
      <c r="AO10" s="10">
        <v>227573</v>
      </c>
    </row>
    <row r="11" spans="1:41" hidden="1" x14ac:dyDescent="0.65">
      <c r="A11" s="9" t="s">
        <v>12</v>
      </c>
      <c r="B11" s="20">
        <v>6965</v>
      </c>
      <c r="C11" s="20">
        <v>7103</v>
      </c>
      <c r="D11" s="20">
        <v>7658</v>
      </c>
      <c r="E11" s="20">
        <v>6235</v>
      </c>
      <c r="F11" s="20">
        <v>5577</v>
      </c>
      <c r="G11" s="20">
        <v>8240</v>
      </c>
      <c r="H11" s="20">
        <v>15659</v>
      </c>
      <c r="I11" s="20">
        <v>29876</v>
      </c>
      <c r="J11" s="20">
        <v>48717</v>
      </c>
      <c r="K11" s="20">
        <v>61634</v>
      </c>
      <c r="L11" s="20">
        <v>41455</v>
      </c>
      <c r="M11" s="20">
        <v>38972</v>
      </c>
      <c r="N11" s="20">
        <v>37829</v>
      </c>
      <c r="O11" s="20">
        <v>29749</v>
      </c>
      <c r="P11" s="20">
        <v>17674</v>
      </c>
      <c r="Q11" s="20">
        <v>17311</v>
      </c>
      <c r="R11" s="20">
        <v>26394</v>
      </c>
      <c r="S11" s="20">
        <v>46231</v>
      </c>
      <c r="T11" s="20">
        <v>53296</v>
      </c>
      <c r="U11" s="20">
        <v>55697</v>
      </c>
      <c r="V11" s="20">
        <v>47412</v>
      </c>
      <c r="W11" s="20">
        <v>59472</v>
      </c>
      <c r="X11" s="20">
        <v>85206</v>
      </c>
      <c r="Y11" s="20">
        <v>74140</v>
      </c>
      <c r="Z11" s="20">
        <v>69120</v>
      </c>
      <c r="AA11" s="20">
        <v>157346</v>
      </c>
      <c r="AB11" s="20">
        <v>148322</v>
      </c>
      <c r="AC11" s="20">
        <v>181100</v>
      </c>
      <c r="AD11" s="20">
        <v>174093</v>
      </c>
      <c r="AE11" s="20">
        <v>142536</v>
      </c>
      <c r="AF11" s="20">
        <v>175358</v>
      </c>
      <c r="AG11" s="20">
        <v>165319</v>
      </c>
      <c r="AH11" s="20">
        <v>177509</v>
      </c>
      <c r="AI11" s="20">
        <v>185330</v>
      </c>
      <c r="AJ11" s="20">
        <v>207776</v>
      </c>
      <c r="AK11" s="20">
        <v>217564</v>
      </c>
      <c r="AL11" s="20">
        <v>213590</v>
      </c>
      <c r="AM11" s="20">
        <v>219514</v>
      </c>
      <c r="AN11" s="9">
        <v>29301</v>
      </c>
      <c r="AO11" s="9">
        <v>29301</v>
      </c>
    </row>
    <row r="12" spans="1:41" hidden="1" x14ac:dyDescent="0.65">
      <c r="A12" s="9" t="s">
        <v>40</v>
      </c>
      <c r="B12" s="20">
        <v>2487</v>
      </c>
      <c r="C12" s="20">
        <v>3346</v>
      </c>
      <c r="D12" s="20">
        <v>3216</v>
      </c>
      <c r="E12" s="20">
        <v>4100</v>
      </c>
      <c r="F12" s="20">
        <v>4522</v>
      </c>
      <c r="G12" s="20">
        <v>5187</v>
      </c>
      <c r="H12" s="20">
        <v>3938</v>
      </c>
      <c r="I12" s="20">
        <v>4912</v>
      </c>
      <c r="J12" s="20">
        <v>6141</v>
      </c>
      <c r="K12" s="20">
        <v>7876</v>
      </c>
      <c r="L12" s="20">
        <v>13050</v>
      </c>
      <c r="M12" s="20">
        <v>14026</v>
      </c>
      <c r="N12" s="20">
        <v>12515</v>
      </c>
      <c r="O12" s="20">
        <v>10420</v>
      </c>
      <c r="P12" s="20">
        <v>11002</v>
      </c>
      <c r="Q12" s="20">
        <v>11228</v>
      </c>
      <c r="R12" s="20">
        <v>4671</v>
      </c>
      <c r="S12" s="20">
        <v>12321</v>
      </c>
      <c r="T12" s="20">
        <v>15439</v>
      </c>
      <c r="U12" s="20">
        <v>15638</v>
      </c>
      <c r="V12" s="20">
        <v>14034</v>
      </c>
      <c r="W12" s="20">
        <v>75669</v>
      </c>
      <c r="X12" s="20">
        <v>50049</v>
      </c>
      <c r="Y12" s="20">
        <v>67505</v>
      </c>
      <c r="Z12" s="20">
        <v>103789</v>
      </c>
      <c r="AA12" s="20">
        <v>16657</v>
      </c>
      <c r="AB12" s="20">
        <v>2299</v>
      </c>
      <c r="AC12" s="20">
        <v>12052</v>
      </c>
      <c r="AD12" s="20">
        <v>8063</v>
      </c>
      <c r="AE12" s="20">
        <v>10474</v>
      </c>
      <c r="AF12" s="20">
        <v>11709</v>
      </c>
      <c r="AG12" s="20">
        <v>14198</v>
      </c>
      <c r="AH12" s="20">
        <v>15654</v>
      </c>
      <c r="AI12" s="20">
        <v>13874</v>
      </c>
      <c r="AJ12" s="20">
        <v>13531</v>
      </c>
      <c r="AK12" s="20">
        <v>13817</v>
      </c>
      <c r="AL12" s="20">
        <v>13006</v>
      </c>
      <c r="AM12" s="20">
        <v>18274</v>
      </c>
      <c r="AN12" s="10">
        <v>27911</v>
      </c>
      <c r="AO12" s="10">
        <v>27911</v>
      </c>
    </row>
    <row r="13" spans="1:41" x14ac:dyDescent="0.65">
      <c r="A13" s="7" t="s">
        <v>40</v>
      </c>
      <c r="B13" s="22">
        <f>B3+B7+B8+B9+B10+B11+B12</f>
        <v>208684</v>
      </c>
      <c r="C13" s="21">
        <f>C3+C7+C8+C9+C10+C11+C12</f>
        <v>235789</v>
      </c>
      <c r="D13" s="21">
        <f t="shared" ref="D13:AN13" si="0">D3+D7+D8+D9+D10+D11+D12</f>
        <v>242950</v>
      </c>
      <c r="E13" s="21">
        <f t="shared" si="0"/>
        <v>256577</v>
      </c>
      <c r="F13" s="21">
        <f t="shared" si="0"/>
        <v>282295</v>
      </c>
      <c r="G13" s="21">
        <f t="shared" si="0"/>
        <v>306042</v>
      </c>
      <c r="H13" s="21">
        <f t="shared" si="0"/>
        <v>325847</v>
      </c>
      <c r="I13" s="21">
        <f t="shared" si="0"/>
        <v>376993</v>
      </c>
      <c r="J13" s="21">
        <f t="shared" si="0"/>
        <v>424857</v>
      </c>
      <c r="K13" s="21">
        <f t="shared" si="0"/>
        <v>466495</v>
      </c>
      <c r="L13" s="21">
        <f t="shared" si="0"/>
        <v>477073</v>
      </c>
      <c r="M13" s="21">
        <f t="shared" si="0"/>
        <v>527691</v>
      </c>
      <c r="N13" s="21">
        <f t="shared" si="0"/>
        <v>543285</v>
      </c>
      <c r="O13" s="21">
        <f t="shared" si="0"/>
        <v>602625</v>
      </c>
      <c r="P13" s="21">
        <f t="shared" si="0"/>
        <v>620189</v>
      </c>
      <c r="Q13" s="21">
        <f t="shared" si="0"/>
        <v>614786</v>
      </c>
      <c r="R13" s="21">
        <f t="shared" si="0"/>
        <v>607027</v>
      </c>
      <c r="S13" s="21">
        <f t="shared" si="0"/>
        <v>659403</v>
      </c>
      <c r="T13" s="21">
        <f t="shared" si="0"/>
        <v>669662</v>
      </c>
      <c r="U13" s="21">
        <f t="shared" si="0"/>
        <v>673042</v>
      </c>
      <c r="V13" s="21">
        <f t="shared" si="0"/>
        <v>656702</v>
      </c>
      <c r="W13" s="21">
        <f t="shared" si="0"/>
        <v>701548</v>
      </c>
      <c r="X13" s="21">
        <f t="shared" si="0"/>
        <v>687836</v>
      </c>
      <c r="Y13" s="21">
        <f t="shared" si="0"/>
        <v>801641</v>
      </c>
      <c r="Z13" s="21">
        <f t="shared" si="0"/>
        <v>765482</v>
      </c>
      <c r="AA13" s="21">
        <f t="shared" si="0"/>
        <v>472107</v>
      </c>
      <c r="AB13" s="21">
        <f t="shared" si="0"/>
        <v>444895</v>
      </c>
      <c r="AC13" s="21">
        <f t="shared" si="0"/>
        <v>470500</v>
      </c>
      <c r="AD13" s="21">
        <f t="shared" si="0"/>
        <v>453801</v>
      </c>
      <c r="AE13" s="21">
        <f t="shared" si="0"/>
        <v>436508</v>
      </c>
      <c r="AF13" s="21">
        <f t="shared" si="0"/>
        <v>458399</v>
      </c>
      <c r="AG13" s="21">
        <f t="shared" si="0"/>
        <v>439994</v>
      </c>
      <c r="AH13" s="21">
        <f t="shared" si="0"/>
        <v>444932</v>
      </c>
      <c r="AI13" s="21">
        <f t="shared" si="0"/>
        <v>461130</v>
      </c>
      <c r="AJ13" s="21">
        <f t="shared" si="0"/>
        <v>468333</v>
      </c>
      <c r="AK13" s="21">
        <f t="shared" si="0"/>
        <v>515653</v>
      </c>
      <c r="AL13" s="21">
        <f t="shared" si="0"/>
        <v>492297</v>
      </c>
      <c r="AM13" s="21">
        <f t="shared" si="0"/>
        <v>512114</v>
      </c>
      <c r="AN13" s="8">
        <f t="shared" si="0"/>
        <v>512016</v>
      </c>
      <c r="AO13" s="8">
        <f>'1997-家計資産負債'!CE13</f>
        <v>506131</v>
      </c>
    </row>
    <row r="14" spans="1:41" hidden="1" x14ac:dyDescent="0.65">
      <c r="A14" s="9" t="s">
        <v>41</v>
      </c>
      <c r="B14" s="20">
        <v>3317443</v>
      </c>
      <c r="C14" s="20">
        <v>3720025</v>
      </c>
      <c r="D14" s="20">
        <v>4050374</v>
      </c>
      <c r="E14" s="20">
        <v>4478085</v>
      </c>
      <c r="F14" s="20">
        <v>5088139</v>
      </c>
      <c r="G14" s="20">
        <v>5557578</v>
      </c>
      <c r="H14" s="20">
        <v>6266070</v>
      </c>
      <c r="I14" s="20">
        <v>7243882</v>
      </c>
      <c r="J14" s="20">
        <v>8325595</v>
      </c>
      <c r="K14" s="20">
        <v>9258845</v>
      </c>
      <c r="L14" s="20">
        <v>9823185</v>
      </c>
      <c r="M14" s="20">
        <v>10170912</v>
      </c>
      <c r="N14" s="20">
        <v>10258825</v>
      </c>
      <c r="O14" s="20">
        <v>10763988</v>
      </c>
      <c r="P14" s="20">
        <v>11338661</v>
      </c>
      <c r="Q14" s="20">
        <v>11772925</v>
      </c>
      <c r="R14" s="20">
        <v>12561835</v>
      </c>
      <c r="S14" s="20">
        <v>12604815</v>
      </c>
      <c r="T14" s="20">
        <v>12864344</v>
      </c>
      <c r="U14" s="20">
        <v>13277740</v>
      </c>
      <c r="V14" s="20">
        <v>14011111</v>
      </c>
      <c r="W14" s="20">
        <v>13941409</v>
      </c>
      <c r="X14" s="20">
        <v>14175986</v>
      </c>
      <c r="Y14" s="20">
        <v>14092572</v>
      </c>
      <c r="Z14" s="20">
        <v>14519866</v>
      </c>
      <c r="AA14" s="20">
        <v>15297630</v>
      </c>
      <c r="AB14" s="20">
        <v>16068548</v>
      </c>
      <c r="AC14" s="20">
        <v>16292969</v>
      </c>
      <c r="AD14" s="20">
        <v>15381656</v>
      </c>
      <c r="AE14" s="20">
        <v>14907245</v>
      </c>
      <c r="AF14" s="20">
        <v>15370969</v>
      </c>
      <c r="AG14" s="20">
        <v>15491118</v>
      </c>
      <c r="AH14" s="20">
        <v>15703986</v>
      </c>
      <c r="AI14" s="20">
        <v>16357151</v>
      </c>
      <c r="AJ14" s="20">
        <v>16767223</v>
      </c>
      <c r="AK14" s="20">
        <v>17559796</v>
      </c>
      <c r="AL14" s="20">
        <v>17616954</v>
      </c>
      <c r="AM14" s="20">
        <v>18079776</v>
      </c>
      <c r="AN14" s="10">
        <v>18290205</v>
      </c>
      <c r="AO14" s="10">
        <v>18290205</v>
      </c>
    </row>
    <row r="15" spans="1:41" x14ac:dyDescent="0.65">
      <c r="A15" s="7" t="s">
        <v>41</v>
      </c>
      <c r="B15" s="22">
        <f>B2+B4+B5+B6+B13</f>
        <v>3317443</v>
      </c>
      <c r="C15" s="21">
        <f>C2+C4+C5+C6+C13</f>
        <v>3720025</v>
      </c>
      <c r="D15" s="21">
        <f t="shared" ref="D15:AM15" si="1">D2+D4+D5+D6+D13</f>
        <v>4050374</v>
      </c>
      <c r="E15" s="21">
        <f t="shared" si="1"/>
        <v>4478085</v>
      </c>
      <c r="F15" s="21">
        <f t="shared" si="1"/>
        <v>5088139</v>
      </c>
      <c r="G15" s="21">
        <f t="shared" si="1"/>
        <v>5557578</v>
      </c>
      <c r="H15" s="21">
        <f t="shared" si="1"/>
        <v>6266070</v>
      </c>
      <c r="I15" s="21">
        <f t="shared" si="1"/>
        <v>7243882</v>
      </c>
      <c r="J15" s="21">
        <f t="shared" si="1"/>
        <v>8325595</v>
      </c>
      <c r="K15" s="21">
        <f t="shared" si="1"/>
        <v>9258845</v>
      </c>
      <c r="L15" s="21">
        <f t="shared" si="1"/>
        <v>9823185</v>
      </c>
      <c r="M15" s="21">
        <f t="shared" si="1"/>
        <v>10170912</v>
      </c>
      <c r="N15" s="21">
        <f t="shared" si="1"/>
        <v>10258825</v>
      </c>
      <c r="O15" s="21">
        <f t="shared" si="1"/>
        <v>10763988</v>
      </c>
      <c r="P15" s="21">
        <f t="shared" si="1"/>
        <v>11338661</v>
      </c>
      <c r="Q15" s="21">
        <f t="shared" si="1"/>
        <v>11772925</v>
      </c>
      <c r="R15" s="21">
        <f t="shared" si="1"/>
        <v>12561835</v>
      </c>
      <c r="S15" s="21">
        <f t="shared" si="1"/>
        <v>12604815</v>
      </c>
      <c r="T15" s="21">
        <f t="shared" si="1"/>
        <v>12864344</v>
      </c>
      <c r="U15" s="21">
        <f t="shared" si="1"/>
        <v>13277740</v>
      </c>
      <c r="V15" s="21">
        <f t="shared" si="1"/>
        <v>14011111</v>
      </c>
      <c r="W15" s="21">
        <f t="shared" si="1"/>
        <v>13941409</v>
      </c>
      <c r="X15" s="21">
        <f t="shared" si="1"/>
        <v>14175986</v>
      </c>
      <c r="Y15" s="21">
        <f t="shared" si="1"/>
        <v>14092572</v>
      </c>
      <c r="Z15" s="21">
        <f t="shared" si="1"/>
        <v>14519866</v>
      </c>
      <c r="AA15" s="21">
        <f t="shared" si="1"/>
        <v>15297630</v>
      </c>
      <c r="AB15" s="21">
        <f t="shared" si="1"/>
        <v>16068548</v>
      </c>
      <c r="AC15" s="21">
        <f t="shared" si="1"/>
        <v>16292969</v>
      </c>
      <c r="AD15" s="21">
        <f t="shared" si="1"/>
        <v>15381656</v>
      </c>
      <c r="AE15" s="21">
        <f t="shared" si="1"/>
        <v>14907245</v>
      </c>
      <c r="AF15" s="21">
        <f t="shared" si="1"/>
        <v>15370969</v>
      </c>
      <c r="AG15" s="21">
        <f t="shared" si="1"/>
        <v>15491118</v>
      </c>
      <c r="AH15" s="21">
        <f t="shared" si="1"/>
        <v>15703986</v>
      </c>
      <c r="AI15" s="21">
        <f t="shared" si="1"/>
        <v>16357151</v>
      </c>
      <c r="AJ15" s="21">
        <f t="shared" si="1"/>
        <v>16767223</v>
      </c>
      <c r="AK15" s="21">
        <f t="shared" si="1"/>
        <v>17559796</v>
      </c>
      <c r="AL15" s="21">
        <f t="shared" si="1"/>
        <v>17616954</v>
      </c>
      <c r="AM15" s="21">
        <f t="shared" si="1"/>
        <v>18079776</v>
      </c>
      <c r="AN15" s="8">
        <f>AN2+AN4+AN5+AN6+AN13</f>
        <v>18290205</v>
      </c>
      <c r="AO15" s="8">
        <f>AO2+AO4+AO5+AO6+AO13</f>
        <v>18308709</v>
      </c>
    </row>
    <row r="16" spans="1:41" x14ac:dyDescent="0.65">
      <c r="A16" s="3" t="s">
        <v>29</v>
      </c>
      <c r="B16" s="24">
        <v>966367</v>
      </c>
      <c r="C16" s="24">
        <v>1059710</v>
      </c>
      <c r="D16" s="24">
        <v>1157815</v>
      </c>
      <c r="E16" s="24">
        <v>1262134</v>
      </c>
      <c r="F16" s="24">
        <v>1378927</v>
      </c>
      <c r="G16" s="24">
        <v>1493338</v>
      </c>
      <c r="H16" s="24">
        <v>1609774</v>
      </c>
      <c r="I16" s="24">
        <v>1779693</v>
      </c>
      <c r="J16" s="24">
        <v>2030907</v>
      </c>
      <c r="K16" s="24">
        <v>2293703</v>
      </c>
      <c r="L16" s="24">
        <v>2620586</v>
      </c>
      <c r="M16" s="24">
        <v>2808395</v>
      </c>
      <c r="N16" s="24">
        <v>2897863</v>
      </c>
      <c r="O16" s="24">
        <v>2997092</v>
      </c>
      <c r="P16" s="24">
        <v>3098896</v>
      </c>
      <c r="Q16" s="24">
        <v>3217337</v>
      </c>
      <c r="R16" s="24">
        <v>3328398</v>
      </c>
      <c r="S16" s="24">
        <v>3436282</v>
      </c>
      <c r="T16" s="24">
        <v>3495428</v>
      </c>
      <c r="U16" s="24">
        <v>3483087</v>
      </c>
      <c r="V16" s="24">
        <v>3543887</v>
      </c>
      <c r="W16" s="24">
        <v>3522788</v>
      </c>
      <c r="X16" s="24">
        <v>3450803</v>
      </c>
      <c r="Y16" s="24">
        <v>3365610</v>
      </c>
      <c r="Z16" s="24">
        <v>3328428</v>
      </c>
      <c r="AA16" s="24">
        <v>3061707</v>
      </c>
      <c r="AB16" s="24">
        <v>3018733</v>
      </c>
      <c r="AC16" s="24">
        <v>2957588</v>
      </c>
      <c r="AD16" s="24">
        <v>2963548</v>
      </c>
      <c r="AE16" s="24">
        <v>2987838</v>
      </c>
      <c r="AF16" s="24">
        <v>2891833</v>
      </c>
      <c r="AG16" s="24">
        <v>2937434</v>
      </c>
      <c r="AH16" s="24">
        <v>2784915</v>
      </c>
      <c r="AI16" s="24">
        <v>2804866</v>
      </c>
      <c r="AJ16" s="24">
        <v>2831433</v>
      </c>
      <c r="AK16" s="24">
        <v>2862286</v>
      </c>
      <c r="AL16" s="24">
        <v>2904176</v>
      </c>
      <c r="AM16" s="24">
        <v>2951627</v>
      </c>
      <c r="AN16" s="4">
        <v>3003309</v>
      </c>
      <c r="AO16" s="4">
        <f>'1997-家計資産負債'!CE16</f>
        <v>3002108</v>
      </c>
    </row>
    <row r="17" spans="1:41" hidden="1" x14ac:dyDescent="0.65">
      <c r="A17" s="5" t="s">
        <v>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202</v>
      </c>
      <c r="U17" s="23">
        <v>165</v>
      </c>
      <c r="V17" s="23">
        <v>82</v>
      </c>
      <c r="W17" s="23">
        <v>210</v>
      </c>
      <c r="X17" s="23">
        <v>267</v>
      </c>
      <c r="Y17" s="23">
        <v>599</v>
      </c>
      <c r="Z17" s="23">
        <v>552</v>
      </c>
      <c r="AA17" s="23">
        <v>263</v>
      </c>
      <c r="AB17" s="23">
        <v>2186</v>
      </c>
      <c r="AC17" s="23">
        <v>1746</v>
      </c>
      <c r="AD17" s="23">
        <v>4477</v>
      </c>
      <c r="AE17" s="23">
        <v>4360</v>
      </c>
      <c r="AF17" s="23">
        <v>4533</v>
      </c>
      <c r="AG17" s="23">
        <v>5837</v>
      </c>
      <c r="AH17" s="23">
        <v>4716</v>
      </c>
      <c r="AI17" s="23">
        <v>7053</v>
      </c>
      <c r="AJ17" s="23">
        <v>4028</v>
      </c>
      <c r="AK17" s="23">
        <v>7467</v>
      </c>
      <c r="AL17" s="23">
        <v>7490</v>
      </c>
      <c r="AM17" s="23">
        <v>8140</v>
      </c>
      <c r="AN17" s="6">
        <v>7808</v>
      </c>
      <c r="AO17" s="6">
        <v>7808</v>
      </c>
    </row>
    <row r="18" spans="1:41" hidden="1" x14ac:dyDescent="0.65">
      <c r="A18" s="5" t="s">
        <v>13</v>
      </c>
      <c r="B18" s="23">
        <v>240192</v>
      </c>
      <c r="C18" s="23">
        <v>258791</v>
      </c>
      <c r="D18" s="23">
        <v>279425</v>
      </c>
      <c r="E18" s="23">
        <v>318898</v>
      </c>
      <c r="F18" s="23">
        <v>346817</v>
      </c>
      <c r="G18" s="23">
        <v>365052</v>
      </c>
      <c r="H18" s="23">
        <v>387985</v>
      </c>
      <c r="I18" s="23">
        <v>395485</v>
      </c>
      <c r="J18" s="23">
        <v>387251</v>
      </c>
      <c r="K18" s="23">
        <v>426489</v>
      </c>
      <c r="L18" s="23">
        <v>452397</v>
      </c>
      <c r="M18" s="23">
        <v>511894</v>
      </c>
      <c r="N18" s="23">
        <v>569135</v>
      </c>
      <c r="O18" s="23">
        <v>536503</v>
      </c>
      <c r="P18" s="23">
        <v>512413</v>
      </c>
      <c r="Q18" s="23">
        <v>583361</v>
      </c>
      <c r="R18" s="23">
        <v>656369</v>
      </c>
      <c r="S18" s="23">
        <v>583330</v>
      </c>
      <c r="T18" s="23">
        <v>532804</v>
      </c>
      <c r="U18" s="23">
        <v>576313</v>
      </c>
      <c r="V18" s="23">
        <v>533576</v>
      </c>
      <c r="W18" s="23">
        <v>544311</v>
      </c>
      <c r="X18" s="23">
        <v>499930</v>
      </c>
      <c r="Y18" s="23">
        <v>515156</v>
      </c>
      <c r="Z18" s="23">
        <v>491336</v>
      </c>
      <c r="AA18" s="23">
        <v>72970</v>
      </c>
      <c r="AB18" s="23">
        <v>74757</v>
      </c>
      <c r="AC18" s="23">
        <v>71328</v>
      </c>
      <c r="AD18" s="23">
        <v>69922</v>
      </c>
      <c r="AE18" s="23">
        <v>72887</v>
      </c>
      <c r="AF18" s="23">
        <v>58779</v>
      </c>
      <c r="AG18" s="23">
        <v>55535</v>
      </c>
      <c r="AH18" s="23">
        <v>60116</v>
      </c>
      <c r="AI18" s="23">
        <v>61328</v>
      </c>
      <c r="AJ18" s="23">
        <v>63014</v>
      </c>
      <c r="AK18" s="23">
        <v>60737</v>
      </c>
      <c r="AL18" s="23">
        <v>61762</v>
      </c>
      <c r="AM18" s="23">
        <v>64296</v>
      </c>
      <c r="AN18" s="6">
        <v>66538</v>
      </c>
      <c r="AO18" s="6">
        <v>66538</v>
      </c>
    </row>
    <row r="19" spans="1:41" hidden="1" x14ac:dyDescent="0.65">
      <c r="A19" s="5" t="s">
        <v>11</v>
      </c>
      <c r="B19" s="23">
        <v>12422</v>
      </c>
      <c r="C19" s="23">
        <v>13645</v>
      </c>
      <c r="D19" s="23">
        <v>15211</v>
      </c>
      <c r="E19" s="23">
        <v>15617</v>
      </c>
      <c r="F19" s="23">
        <v>16227</v>
      </c>
      <c r="G19" s="23">
        <v>24324</v>
      </c>
      <c r="H19" s="23">
        <v>34842</v>
      </c>
      <c r="I19" s="23">
        <v>39158</v>
      </c>
      <c r="J19" s="23">
        <v>48556</v>
      </c>
      <c r="K19" s="23">
        <v>58311</v>
      </c>
      <c r="L19" s="23">
        <v>71911</v>
      </c>
      <c r="M19" s="23">
        <v>80422</v>
      </c>
      <c r="N19" s="23">
        <v>86806</v>
      </c>
      <c r="O19" s="23">
        <v>78692</v>
      </c>
      <c r="P19" s="23">
        <v>77719</v>
      </c>
      <c r="Q19" s="23">
        <v>75774</v>
      </c>
      <c r="R19" s="23">
        <v>71700</v>
      </c>
      <c r="S19" s="23">
        <v>81242</v>
      </c>
      <c r="T19" s="23">
        <v>76430</v>
      </c>
      <c r="U19" s="23">
        <v>70055</v>
      </c>
      <c r="V19" s="23">
        <v>72602</v>
      </c>
      <c r="W19" s="23">
        <v>58038</v>
      </c>
      <c r="X19" s="23">
        <v>64918</v>
      </c>
      <c r="Y19" s="23">
        <v>59611</v>
      </c>
      <c r="Z19" s="23">
        <v>56055</v>
      </c>
      <c r="AA19" s="23">
        <v>54774</v>
      </c>
      <c r="AB19" s="23">
        <v>53223</v>
      </c>
      <c r="AC19" s="23">
        <v>49683</v>
      </c>
      <c r="AD19" s="23">
        <v>56224</v>
      </c>
      <c r="AE19" s="23">
        <v>51468</v>
      </c>
      <c r="AF19" s="23">
        <v>44160</v>
      </c>
      <c r="AG19" s="23">
        <v>40525</v>
      </c>
      <c r="AH19" s="23">
        <v>46386</v>
      </c>
      <c r="AI19" s="23">
        <v>40129</v>
      </c>
      <c r="AJ19" s="23">
        <v>41560</v>
      </c>
      <c r="AK19" s="23">
        <v>53002</v>
      </c>
      <c r="AL19" s="23">
        <v>50786</v>
      </c>
      <c r="AM19" s="23">
        <v>50255</v>
      </c>
      <c r="AN19" s="6">
        <v>49977</v>
      </c>
      <c r="AO19" s="6">
        <v>49977</v>
      </c>
    </row>
    <row r="20" spans="1:41" hidden="1" x14ac:dyDescent="0.65">
      <c r="A20" s="5" t="s">
        <v>42</v>
      </c>
      <c r="B20" s="23">
        <v>339</v>
      </c>
      <c r="C20" s="23">
        <v>56</v>
      </c>
      <c r="D20" s="23">
        <v>36</v>
      </c>
      <c r="E20" s="23">
        <v>163</v>
      </c>
      <c r="F20" s="23">
        <v>779</v>
      </c>
      <c r="G20" s="23">
        <v>1367</v>
      </c>
      <c r="H20" s="23">
        <v>2487</v>
      </c>
      <c r="I20" s="23">
        <v>532</v>
      </c>
      <c r="J20" s="23">
        <v>5047</v>
      </c>
      <c r="K20" s="23">
        <v>13118</v>
      </c>
      <c r="L20" s="23">
        <v>19788</v>
      </c>
      <c r="M20" s="23">
        <v>22012</v>
      </c>
      <c r="N20" s="23">
        <v>16819</v>
      </c>
      <c r="O20" s="23">
        <v>17350</v>
      </c>
      <c r="P20" s="23">
        <v>14497</v>
      </c>
      <c r="Q20" s="23">
        <v>13211</v>
      </c>
      <c r="R20" s="23">
        <v>17919</v>
      </c>
      <c r="S20" s="23">
        <v>32628</v>
      </c>
      <c r="T20" s="23">
        <v>38554</v>
      </c>
      <c r="U20" s="23">
        <v>35293</v>
      </c>
      <c r="V20" s="23">
        <v>25441</v>
      </c>
      <c r="W20" s="23">
        <v>25304</v>
      </c>
      <c r="X20" s="23">
        <v>23895</v>
      </c>
      <c r="Y20" s="23">
        <v>37336</v>
      </c>
      <c r="Z20" s="23">
        <v>22476</v>
      </c>
      <c r="AA20" s="23">
        <v>36753</v>
      </c>
      <c r="AB20" s="23">
        <v>26719</v>
      </c>
      <c r="AC20" s="23">
        <v>29995</v>
      </c>
      <c r="AD20" s="23">
        <v>25298</v>
      </c>
      <c r="AE20" s="23">
        <v>19190</v>
      </c>
      <c r="AF20" s="23">
        <v>24479</v>
      </c>
      <c r="AG20" s="23">
        <v>24198</v>
      </c>
      <c r="AH20" s="23">
        <v>25110</v>
      </c>
      <c r="AI20" s="23">
        <v>25180</v>
      </c>
      <c r="AJ20" s="23">
        <v>47411</v>
      </c>
      <c r="AK20" s="23">
        <v>51182</v>
      </c>
      <c r="AL20" s="23">
        <v>80259</v>
      </c>
      <c r="AM20" s="23">
        <v>95251</v>
      </c>
      <c r="AN20" s="6">
        <v>47869</v>
      </c>
      <c r="AO20" s="6">
        <v>47869</v>
      </c>
    </row>
    <row r="21" spans="1:41" hidden="1" x14ac:dyDescent="0.65">
      <c r="A21" s="3" t="s">
        <v>42</v>
      </c>
      <c r="B21" s="24">
        <f>B17+B18+B19+B20</f>
        <v>252953</v>
      </c>
      <c r="C21" s="24">
        <f t="shared" ref="C21:AN21" si="2">C17+C18+C19+C20</f>
        <v>272492</v>
      </c>
      <c r="D21" s="24">
        <f t="shared" si="2"/>
        <v>294672</v>
      </c>
      <c r="E21" s="24">
        <f t="shared" si="2"/>
        <v>334678</v>
      </c>
      <c r="F21" s="24">
        <f t="shared" si="2"/>
        <v>363823</v>
      </c>
      <c r="G21" s="24">
        <f t="shared" si="2"/>
        <v>390743</v>
      </c>
      <c r="H21" s="24">
        <f t="shared" si="2"/>
        <v>425314</v>
      </c>
      <c r="I21" s="24">
        <f t="shared" si="2"/>
        <v>435175</v>
      </c>
      <c r="J21" s="24">
        <f t="shared" si="2"/>
        <v>440854</v>
      </c>
      <c r="K21" s="24">
        <f t="shared" si="2"/>
        <v>497918</v>
      </c>
      <c r="L21" s="24">
        <f t="shared" si="2"/>
        <v>544096</v>
      </c>
      <c r="M21" s="24">
        <f t="shared" si="2"/>
        <v>614328</v>
      </c>
      <c r="N21" s="24">
        <f t="shared" si="2"/>
        <v>672760</v>
      </c>
      <c r="O21" s="24">
        <f t="shared" si="2"/>
        <v>632545</v>
      </c>
      <c r="P21" s="24">
        <f t="shared" si="2"/>
        <v>604629</v>
      </c>
      <c r="Q21" s="24">
        <f t="shared" si="2"/>
        <v>672346</v>
      </c>
      <c r="R21" s="24">
        <f t="shared" si="2"/>
        <v>745988</v>
      </c>
      <c r="S21" s="24">
        <f t="shared" si="2"/>
        <v>697200</v>
      </c>
      <c r="T21" s="24">
        <f t="shared" si="2"/>
        <v>647990</v>
      </c>
      <c r="U21" s="24">
        <f t="shared" si="2"/>
        <v>681826</v>
      </c>
      <c r="V21" s="24">
        <f t="shared" si="2"/>
        <v>631701</v>
      </c>
      <c r="W21" s="24">
        <f t="shared" si="2"/>
        <v>627863</v>
      </c>
      <c r="X21" s="24">
        <f t="shared" si="2"/>
        <v>589010</v>
      </c>
      <c r="Y21" s="24">
        <f t="shared" si="2"/>
        <v>612702</v>
      </c>
      <c r="Z21" s="24">
        <f t="shared" si="2"/>
        <v>570419</v>
      </c>
      <c r="AA21" s="24">
        <f t="shared" si="2"/>
        <v>164760</v>
      </c>
      <c r="AB21" s="24">
        <f t="shared" si="2"/>
        <v>156885</v>
      </c>
      <c r="AC21" s="24">
        <f t="shared" si="2"/>
        <v>152752</v>
      </c>
      <c r="AD21" s="24">
        <f t="shared" si="2"/>
        <v>155921</v>
      </c>
      <c r="AE21" s="24">
        <f t="shared" si="2"/>
        <v>147905</v>
      </c>
      <c r="AF21" s="24">
        <f t="shared" si="2"/>
        <v>131951</v>
      </c>
      <c r="AG21" s="24">
        <f t="shared" si="2"/>
        <v>126095</v>
      </c>
      <c r="AH21" s="24">
        <f t="shared" si="2"/>
        <v>136328</v>
      </c>
      <c r="AI21" s="24">
        <f t="shared" si="2"/>
        <v>133690</v>
      </c>
      <c r="AJ21" s="24">
        <f t="shared" si="2"/>
        <v>156013</v>
      </c>
      <c r="AK21" s="24">
        <f t="shared" si="2"/>
        <v>172388</v>
      </c>
      <c r="AL21" s="24">
        <f t="shared" si="2"/>
        <v>200297</v>
      </c>
      <c r="AM21" s="24">
        <f t="shared" si="2"/>
        <v>217942</v>
      </c>
      <c r="AN21" s="4">
        <f t="shared" si="2"/>
        <v>172192</v>
      </c>
      <c r="AO21" s="4">
        <f t="shared" ref="AO21" si="3">AO17+AO18+AO19+AO20</f>
        <v>172192</v>
      </c>
    </row>
    <row r="22" spans="1:41" x14ac:dyDescent="0.65">
      <c r="A22" s="3" t="s">
        <v>43</v>
      </c>
      <c r="B22" s="24">
        <v>2098123</v>
      </c>
      <c r="C22" s="24">
        <v>2387823</v>
      </c>
      <c r="D22" s="24">
        <v>2597887</v>
      </c>
      <c r="E22" s="24">
        <v>2881273</v>
      </c>
      <c r="F22" s="24">
        <v>3345389</v>
      </c>
      <c r="G22" s="24">
        <v>3673497</v>
      </c>
      <c r="H22" s="24">
        <v>4230982</v>
      </c>
      <c r="I22" s="24">
        <v>5029014</v>
      </c>
      <c r="J22" s="24">
        <v>5853834</v>
      </c>
      <c r="K22" s="24">
        <v>6467224</v>
      </c>
      <c r="L22" s="24">
        <v>6658503</v>
      </c>
      <c r="M22" s="24">
        <v>6748189</v>
      </c>
      <c r="N22" s="24">
        <v>6688202</v>
      </c>
      <c r="O22" s="24">
        <v>7134351</v>
      </c>
      <c r="P22" s="24">
        <v>7635136</v>
      </c>
      <c r="Q22" s="24">
        <v>7883242</v>
      </c>
      <c r="R22" s="24">
        <v>8487449</v>
      </c>
      <c r="S22" s="24">
        <v>8471333</v>
      </c>
      <c r="T22" s="24">
        <v>8720926</v>
      </c>
      <c r="U22" s="24">
        <v>9112827</v>
      </c>
      <c r="V22" s="24">
        <v>9835523</v>
      </c>
      <c r="W22" s="24">
        <v>9790758</v>
      </c>
      <c r="X22" s="24">
        <v>10136173</v>
      </c>
      <c r="Y22" s="24">
        <v>10114260</v>
      </c>
      <c r="Z22" s="24">
        <v>10621019</v>
      </c>
      <c r="AA22" s="24">
        <v>12071163</v>
      </c>
      <c r="AB22" s="24">
        <v>12892930</v>
      </c>
      <c r="AC22" s="24">
        <v>13182629</v>
      </c>
      <c r="AD22" s="24">
        <v>12262187</v>
      </c>
      <c r="AE22" s="24">
        <v>11771502</v>
      </c>
      <c r="AF22" s="24">
        <v>12347185</v>
      </c>
      <c r="AG22" s="24">
        <v>12427589</v>
      </c>
      <c r="AH22" s="24">
        <v>12782743</v>
      </c>
      <c r="AI22" s="24">
        <v>13418595</v>
      </c>
      <c r="AJ22" s="24">
        <v>13779777</v>
      </c>
      <c r="AK22" s="24">
        <v>14525122</v>
      </c>
      <c r="AL22" s="24">
        <v>14512481</v>
      </c>
      <c r="AM22" s="24">
        <v>14910207</v>
      </c>
      <c r="AN22" s="4">
        <v>15114704</v>
      </c>
      <c r="AO22" s="4">
        <f>AO24-AO16</f>
        <v>15306601</v>
      </c>
    </row>
    <row r="23" spans="1:41" hidden="1" x14ac:dyDescent="0.65">
      <c r="A23" s="5" t="s">
        <v>44</v>
      </c>
      <c r="B23" s="23">
        <v>3317443</v>
      </c>
      <c r="C23" s="23">
        <v>3720025</v>
      </c>
      <c r="D23" s="23">
        <v>4050374</v>
      </c>
      <c r="E23" s="23">
        <v>4478085</v>
      </c>
      <c r="F23" s="23">
        <v>5088139</v>
      </c>
      <c r="G23" s="23">
        <v>5557578</v>
      </c>
      <c r="H23" s="23">
        <v>6266070</v>
      </c>
      <c r="I23" s="23">
        <v>7243882</v>
      </c>
      <c r="J23" s="23">
        <v>8325595</v>
      </c>
      <c r="K23" s="23">
        <v>9258845</v>
      </c>
      <c r="L23" s="23">
        <v>9823185</v>
      </c>
      <c r="M23" s="23">
        <v>10170912</v>
      </c>
      <c r="N23" s="23">
        <v>10258825</v>
      </c>
      <c r="O23" s="23">
        <v>10763988</v>
      </c>
      <c r="P23" s="23">
        <v>11338661</v>
      </c>
      <c r="Q23" s="23">
        <v>11772925</v>
      </c>
      <c r="R23" s="23">
        <v>12561835</v>
      </c>
      <c r="S23" s="23">
        <v>12604815</v>
      </c>
      <c r="T23" s="23">
        <v>12864344</v>
      </c>
      <c r="U23" s="23">
        <v>13277740</v>
      </c>
      <c r="V23" s="23">
        <v>14011111</v>
      </c>
      <c r="W23" s="23">
        <v>13941409</v>
      </c>
      <c r="X23" s="23">
        <v>14175986</v>
      </c>
      <c r="Y23" s="23">
        <v>14092572</v>
      </c>
      <c r="Z23" s="23">
        <v>14519866</v>
      </c>
      <c r="AA23" s="23">
        <v>15297630</v>
      </c>
      <c r="AB23" s="23">
        <v>16068548</v>
      </c>
      <c r="AC23" s="23">
        <v>16292969</v>
      </c>
      <c r="AD23" s="23">
        <v>15381656</v>
      </c>
      <c r="AE23" s="23">
        <v>14907245</v>
      </c>
      <c r="AF23" s="23">
        <v>15370969</v>
      </c>
      <c r="AG23" s="23">
        <v>15491118</v>
      </c>
      <c r="AH23" s="23">
        <v>15703986</v>
      </c>
      <c r="AI23" s="23">
        <v>16357151</v>
      </c>
      <c r="AJ23" s="23">
        <v>16767223</v>
      </c>
      <c r="AK23" s="23">
        <v>17559796</v>
      </c>
      <c r="AL23" s="23">
        <v>17616954</v>
      </c>
      <c r="AM23" s="23">
        <v>18079776</v>
      </c>
      <c r="AN23" s="6">
        <v>18290205</v>
      </c>
      <c r="AO23" s="6">
        <v>18290205</v>
      </c>
    </row>
    <row r="24" spans="1:41" x14ac:dyDescent="0.65">
      <c r="A24" s="3" t="s">
        <v>44</v>
      </c>
      <c r="B24" s="25">
        <f>B16+B21+B22</f>
        <v>3317443</v>
      </c>
      <c r="C24" s="25">
        <f t="shared" ref="C24:AN24" si="4">C16+C21+C22</f>
        <v>3720025</v>
      </c>
      <c r="D24" s="25">
        <f t="shared" si="4"/>
        <v>4050374</v>
      </c>
      <c r="E24" s="25">
        <f t="shared" si="4"/>
        <v>4478085</v>
      </c>
      <c r="F24" s="25">
        <f t="shared" si="4"/>
        <v>5088139</v>
      </c>
      <c r="G24" s="25">
        <f t="shared" si="4"/>
        <v>5557578</v>
      </c>
      <c r="H24" s="25">
        <f t="shared" si="4"/>
        <v>6266070</v>
      </c>
      <c r="I24" s="25">
        <f t="shared" si="4"/>
        <v>7243882</v>
      </c>
      <c r="J24" s="25">
        <f t="shared" si="4"/>
        <v>8325595</v>
      </c>
      <c r="K24" s="25">
        <f t="shared" si="4"/>
        <v>9258845</v>
      </c>
      <c r="L24" s="25">
        <f t="shared" si="4"/>
        <v>9823185</v>
      </c>
      <c r="M24" s="25">
        <f t="shared" si="4"/>
        <v>10170912</v>
      </c>
      <c r="N24" s="25">
        <f t="shared" si="4"/>
        <v>10258825</v>
      </c>
      <c r="O24" s="25">
        <f t="shared" si="4"/>
        <v>10763988</v>
      </c>
      <c r="P24" s="25">
        <f t="shared" si="4"/>
        <v>11338661</v>
      </c>
      <c r="Q24" s="25">
        <f t="shared" si="4"/>
        <v>11772925</v>
      </c>
      <c r="R24" s="25">
        <f t="shared" si="4"/>
        <v>12561835</v>
      </c>
      <c r="S24" s="25">
        <f t="shared" si="4"/>
        <v>12604815</v>
      </c>
      <c r="T24" s="25">
        <f t="shared" si="4"/>
        <v>12864344</v>
      </c>
      <c r="U24" s="25">
        <f t="shared" si="4"/>
        <v>13277740</v>
      </c>
      <c r="V24" s="25">
        <f t="shared" si="4"/>
        <v>14011111</v>
      </c>
      <c r="W24" s="25">
        <f t="shared" si="4"/>
        <v>13941409</v>
      </c>
      <c r="X24" s="25">
        <f t="shared" si="4"/>
        <v>14175986</v>
      </c>
      <c r="Y24" s="25">
        <f t="shared" si="4"/>
        <v>14092572</v>
      </c>
      <c r="Z24" s="25">
        <f t="shared" si="4"/>
        <v>14519866</v>
      </c>
      <c r="AA24" s="25">
        <f t="shared" si="4"/>
        <v>15297630</v>
      </c>
      <c r="AB24" s="25">
        <f t="shared" si="4"/>
        <v>16068548</v>
      </c>
      <c r="AC24" s="25">
        <f t="shared" si="4"/>
        <v>16292969</v>
      </c>
      <c r="AD24" s="25">
        <f t="shared" si="4"/>
        <v>15381656</v>
      </c>
      <c r="AE24" s="25">
        <f t="shared" si="4"/>
        <v>14907245</v>
      </c>
      <c r="AF24" s="25">
        <f t="shared" si="4"/>
        <v>15370969</v>
      </c>
      <c r="AG24" s="25">
        <f t="shared" si="4"/>
        <v>15491118</v>
      </c>
      <c r="AH24" s="25">
        <f t="shared" si="4"/>
        <v>15703986</v>
      </c>
      <c r="AI24" s="25">
        <f t="shared" si="4"/>
        <v>16357151</v>
      </c>
      <c r="AJ24" s="25">
        <f t="shared" si="4"/>
        <v>16767223</v>
      </c>
      <c r="AK24" s="25">
        <f t="shared" si="4"/>
        <v>17559796</v>
      </c>
      <c r="AL24" s="25">
        <f t="shared" si="4"/>
        <v>17616954</v>
      </c>
      <c r="AM24" s="25">
        <f t="shared" si="4"/>
        <v>18079776</v>
      </c>
      <c r="AN24" s="4">
        <f t="shared" si="4"/>
        <v>18290205</v>
      </c>
      <c r="AO24" s="4">
        <f>AO15</f>
        <v>18308709</v>
      </c>
    </row>
    <row r="25" spans="1:41" x14ac:dyDescent="0.65">
      <c r="A25" s="3" t="s">
        <v>46</v>
      </c>
      <c r="B25" s="26">
        <f>B22/B24</f>
        <v>0.63245186126784991</v>
      </c>
      <c r="C25" s="26">
        <f t="shared" ref="C25:AN25" si="5">C22/C24</f>
        <v>0.64188358949200608</v>
      </c>
      <c r="D25" s="26">
        <f t="shared" si="5"/>
        <v>0.64139435025012503</v>
      </c>
      <c r="E25" s="26">
        <f t="shared" si="5"/>
        <v>0.64341632639844937</v>
      </c>
      <c r="F25" s="26">
        <f t="shared" si="5"/>
        <v>0.65748773765811042</v>
      </c>
      <c r="G25" s="26">
        <f t="shared" si="5"/>
        <v>0.66098883362500715</v>
      </c>
      <c r="H25" s="26">
        <f t="shared" si="5"/>
        <v>0.67522099178591999</v>
      </c>
      <c r="I25" s="26">
        <f t="shared" si="5"/>
        <v>0.69424294873936376</v>
      </c>
      <c r="J25" s="26">
        <f t="shared" si="5"/>
        <v>0.70311299072318556</v>
      </c>
      <c r="K25" s="26">
        <f t="shared" si="5"/>
        <v>0.69849144250713779</v>
      </c>
      <c r="L25" s="26">
        <f t="shared" si="5"/>
        <v>0.67783544746434077</v>
      </c>
      <c r="M25" s="26">
        <f t="shared" si="5"/>
        <v>0.66347924355259391</v>
      </c>
      <c r="N25" s="26">
        <f t="shared" si="5"/>
        <v>0.65194620241596868</v>
      </c>
      <c r="O25" s="26">
        <f t="shared" si="5"/>
        <v>0.66279811906144825</v>
      </c>
      <c r="P25" s="26">
        <f t="shared" si="5"/>
        <v>0.67337192636767251</v>
      </c>
      <c r="Q25" s="26">
        <f t="shared" si="5"/>
        <v>0.66960776527498478</v>
      </c>
      <c r="R25" s="26">
        <f t="shared" si="5"/>
        <v>0.67565359678741199</v>
      </c>
      <c r="S25" s="26">
        <f t="shared" si="5"/>
        <v>0.67207118866877458</v>
      </c>
      <c r="T25" s="26">
        <f t="shared" si="5"/>
        <v>0.67791455203623285</v>
      </c>
      <c r="U25" s="26">
        <f t="shared" si="5"/>
        <v>0.68632365146478236</v>
      </c>
      <c r="V25" s="26">
        <f t="shared" si="5"/>
        <v>0.70198023554306288</v>
      </c>
      <c r="W25" s="26">
        <f t="shared" si="5"/>
        <v>0.70227894468916308</v>
      </c>
      <c r="X25" s="26">
        <f t="shared" si="5"/>
        <v>0.71502419655324156</v>
      </c>
      <c r="Y25" s="26">
        <f t="shared" si="5"/>
        <v>0.71770149551125229</v>
      </c>
      <c r="Z25" s="26">
        <f t="shared" si="5"/>
        <v>0.73148188833147632</v>
      </c>
      <c r="AA25" s="26">
        <f t="shared" si="5"/>
        <v>0.78908713310493195</v>
      </c>
      <c r="AB25" s="26">
        <f t="shared" si="5"/>
        <v>0.80237056889023206</v>
      </c>
      <c r="AC25" s="26">
        <f t="shared" si="5"/>
        <v>0.80909925011211892</v>
      </c>
      <c r="AD25" s="26">
        <f t="shared" si="5"/>
        <v>0.79719550352705848</v>
      </c>
      <c r="AE25" s="26">
        <f t="shared" si="5"/>
        <v>0.78964973071818434</v>
      </c>
      <c r="AF25" s="26">
        <f t="shared" si="5"/>
        <v>0.80327954600650098</v>
      </c>
      <c r="AG25" s="26">
        <f t="shared" si="5"/>
        <v>0.80223964467897024</v>
      </c>
      <c r="AH25" s="26">
        <f t="shared" si="5"/>
        <v>0.81398079443015292</v>
      </c>
      <c r="AI25" s="26">
        <f t="shared" si="5"/>
        <v>0.82035037764217011</v>
      </c>
      <c r="AJ25" s="26">
        <f t="shared" si="5"/>
        <v>0.82182821806568684</v>
      </c>
      <c r="AK25" s="26">
        <f t="shared" si="5"/>
        <v>0.82718056633459747</v>
      </c>
      <c r="AL25" s="26">
        <f t="shared" si="5"/>
        <v>0.82377924129222335</v>
      </c>
      <c r="AM25" s="26">
        <f t="shared" si="5"/>
        <v>0.8246898081038172</v>
      </c>
      <c r="AN25" s="26">
        <f t="shared" si="5"/>
        <v>0.8263824270969079</v>
      </c>
      <c r="AO25" s="26">
        <f t="shared" ref="AO25" si="6">AO22/AO24</f>
        <v>0.83602841685888396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0A7-839D-468B-8A6C-5C1597411476}">
  <dimension ref="A1:W26"/>
  <sheetViews>
    <sheetView topLeftCell="Q1" zoomScaleNormal="100" workbookViewId="0">
      <selection activeCell="W2" sqref="W2"/>
    </sheetView>
  </sheetViews>
  <sheetFormatPr defaultRowHeight="18.45" x14ac:dyDescent="0.65"/>
  <cols>
    <col min="1" max="1" width="44" customWidth="1"/>
    <col min="2" max="2" width="11.2109375" customWidth="1"/>
    <col min="3" max="3" width="11.7109375" customWidth="1"/>
    <col min="4" max="4" width="11.85546875" customWidth="1"/>
    <col min="5" max="5" width="12.640625" customWidth="1"/>
    <col min="6" max="6" width="11.85546875" customWidth="1"/>
    <col min="7" max="23" width="11.2109375" customWidth="1"/>
  </cols>
  <sheetData>
    <row r="1" spans="1:23" x14ac:dyDescent="0.65">
      <c r="B1" s="18">
        <f>'1997-家計資産負債'!B1</f>
        <v>35765</v>
      </c>
      <c r="C1" s="18">
        <f>'1997-家計資産負債'!F1</f>
        <v>36130</v>
      </c>
      <c r="D1" s="18">
        <f>'1997-家計資産負債'!J1</f>
        <v>36495</v>
      </c>
      <c r="E1" s="18">
        <f>'1997-家計資産負債'!N1</f>
        <v>36861</v>
      </c>
      <c r="F1" s="18">
        <f>'1997-家計資産負債'!R1</f>
        <v>37226</v>
      </c>
      <c r="G1" s="18">
        <f>'1997-家計資産負債'!V1</f>
        <v>37591</v>
      </c>
      <c r="H1" s="18">
        <f>'1997-家計資産負債'!Z1</f>
        <v>37956</v>
      </c>
      <c r="I1" s="18">
        <f>'1997-家計資産負債'!AD1</f>
        <v>38322</v>
      </c>
      <c r="J1" s="18">
        <f>'1997-家計資産負債'!AH1</f>
        <v>38687</v>
      </c>
      <c r="K1" s="18">
        <f>'1997-家計資産負債'!AL1</f>
        <v>39052</v>
      </c>
      <c r="L1" s="18">
        <f>'1997-家計資産負債'!AP1</f>
        <v>39417</v>
      </c>
      <c r="M1" s="18">
        <f>'1997-家計資産負債'!AT1</f>
        <v>39783</v>
      </c>
      <c r="N1" s="18">
        <f>'1997-家計資産負債'!AX1</f>
        <v>40148</v>
      </c>
      <c r="O1" s="18">
        <f>'1997-家計資産負債'!BB1</f>
        <v>40513</v>
      </c>
      <c r="P1" s="18">
        <f>'1997-家計資産負債'!BF1</f>
        <v>40878</v>
      </c>
      <c r="Q1" s="18">
        <f>'1997-家計資産負債'!BJ1</f>
        <v>41244</v>
      </c>
      <c r="R1" s="18">
        <f>'1997-家計資産負債'!BN1</f>
        <v>41609</v>
      </c>
      <c r="S1" s="18">
        <f>'1997-家計資産負債'!BR1</f>
        <v>41974</v>
      </c>
      <c r="T1" s="18">
        <f>'1997-家計資産負債'!BV1</f>
        <v>42339</v>
      </c>
      <c r="U1" s="18">
        <f>'1997-家計資産負債'!BZ1</f>
        <v>42705</v>
      </c>
      <c r="V1" s="18">
        <f>'1997-家計資産負債'!CD1</f>
        <v>43070</v>
      </c>
      <c r="W1" s="18">
        <f>'1997-家計資産負債'!CE1</f>
        <v>43160</v>
      </c>
    </row>
    <row r="2" spans="1:23" x14ac:dyDescent="0.65">
      <c r="A2" s="7" t="s">
        <v>0</v>
      </c>
      <c r="B2" s="17">
        <f>'1997-家計資産負債'!B2</f>
        <v>6956391</v>
      </c>
      <c r="C2" s="17">
        <f>'1997-家計資産負債'!F2</f>
        <v>7273279</v>
      </c>
      <c r="D2" s="17">
        <f>'1997-家計資産負債'!J2</f>
        <v>7509923</v>
      </c>
      <c r="E2" s="17">
        <f>'1997-家計資産負債'!N2</f>
        <v>7589638</v>
      </c>
      <c r="F2" s="17">
        <f>'1997-家計資産負債'!R2</f>
        <v>7705674</v>
      </c>
      <c r="G2" s="17">
        <f>'1997-家計資産負債'!V2</f>
        <v>7823591</v>
      </c>
      <c r="H2" s="17">
        <f>'1997-家計資産負債'!Z2</f>
        <v>7804270</v>
      </c>
      <c r="I2" s="17">
        <f>'1997-家計資産負債'!AD2</f>
        <v>7833854</v>
      </c>
      <c r="J2" s="17">
        <f>'1997-家計資産負債'!AH2</f>
        <v>7981301</v>
      </c>
      <c r="K2" s="17">
        <f>'1997-家計資産負債'!AL2</f>
        <v>7944213</v>
      </c>
      <c r="L2" s="17">
        <f>'1997-家計資産負債'!AP2</f>
        <v>8023708</v>
      </c>
      <c r="M2" s="17">
        <f>'1997-家計資産負債'!AT2</f>
        <v>8101663</v>
      </c>
      <c r="N2" s="17">
        <f>'1997-家計資産負債'!AX2</f>
        <v>8228472</v>
      </c>
      <c r="O2" s="17">
        <f>'1997-家計資産負債'!BB2</f>
        <v>8356649</v>
      </c>
      <c r="P2" s="17">
        <f>'1997-家計資産負債'!BF2</f>
        <v>8548560</v>
      </c>
      <c r="Q2" s="17">
        <f>'1997-家計資産負債'!BJ2</f>
        <v>8727826</v>
      </c>
      <c r="R2" s="17">
        <f>'1997-家計資産負債'!BN2</f>
        <v>8934880</v>
      </c>
      <c r="S2" s="17">
        <f>'1997-家計資産負債'!BR2</f>
        <v>9102119</v>
      </c>
      <c r="T2" s="17">
        <f>'1997-家計資産負債'!BV2</f>
        <v>9264853</v>
      </c>
      <c r="U2" s="17">
        <f>'1997-家計資産負債'!BZ2</f>
        <v>9439283</v>
      </c>
      <c r="V2" s="17">
        <f>'1997-家計資産負債'!CD2</f>
        <v>9687697</v>
      </c>
      <c r="W2" s="17">
        <f>'1997-家計資産負債'!CE2</f>
        <v>9591385</v>
      </c>
    </row>
    <row r="3" spans="1:23" hidden="1" x14ac:dyDescent="0.65">
      <c r="A3" s="9" t="s">
        <v>2</v>
      </c>
      <c r="B3" s="17">
        <f>'1997-家計資産負債'!B3</f>
        <v>4992</v>
      </c>
      <c r="C3" s="17">
        <f>'1997-家計資産負債'!F3</f>
        <v>4556</v>
      </c>
      <c r="D3" s="17">
        <f>'1997-家計資産負債'!J3</f>
        <v>3844</v>
      </c>
      <c r="E3" s="17">
        <f>'1997-家計資産負債'!N3</f>
        <v>3319</v>
      </c>
      <c r="F3" s="17">
        <f>'1997-家計資産負債'!R3</f>
        <v>2214</v>
      </c>
      <c r="G3" s="17">
        <f>'1997-家計資産負債'!V3</f>
        <v>1297</v>
      </c>
      <c r="H3" s="17">
        <f>'1997-家計資産負債'!Z3</f>
        <v>915</v>
      </c>
      <c r="I3" s="17">
        <f>'1997-家計資産負債'!AD3</f>
        <v>692</v>
      </c>
      <c r="J3" s="17">
        <f>'1997-家計資産負債'!AH3</f>
        <v>993</v>
      </c>
      <c r="K3" s="17">
        <f>'1997-家計資産負債'!AL3</f>
        <v>1181</v>
      </c>
      <c r="L3" s="17">
        <f>'1997-家計資産負債'!AP3</f>
        <v>1286</v>
      </c>
      <c r="M3" s="17">
        <f>'1997-家計資産負債'!AT3</f>
        <v>946</v>
      </c>
      <c r="N3" s="17">
        <f>'1997-家計資産負債'!AX3</f>
        <v>800</v>
      </c>
      <c r="O3" s="17">
        <f>'1997-家計資産負債'!BB3</f>
        <v>702</v>
      </c>
      <c r="P3" s="17">
        <f>'1997-家計資産負債'!BF3</f>
        <v>846</v>
      </c>
      <c r="Q3" s="17">
        <f>'1997-家計資産負債'!BJ3</f>
        <v>772</v>
      </c>
      <c r="R3" s="17">
        <f>'1997-家計資産負債'!BN3</f>
        <v>1048</v>
      </c>
      <c r="S3" s="17">
        <f>'1997-家計資産負債'!BR3</f>
        <v>1829</v>
      </c>
      <c r="T3" s="17">
        <f>'1997-家計資産負債'!BV3</f>
        <v>1822</v>
      </c>
      <c r="U3" s="17">
        <f>'1997-家計資産負債'!BZ3</f>
        <v>1708</v>
      </c>
      <c r="V3" s="17">
        <f>'1997-家計資産負債'!CD3</f>
        <v>3313</v>
      </c>
      <c r="W3" s="17">
        <f>'1997-家計資産負債'!CE3</f>
        <v>2695</v>
      </c>
    </row>
    <row r="4" spans="1:23" x14ac:dyDescent="0.65">
      <c r="A4" s="7" t="s">
        <v>4</v>
      </c>
      <c r="B4" s="17">
        <f>'1997-家計資産負債'!B4</f>
        <v>639931</v>
      </c>
      <c r="C4" s="17">
        <f>'1997-家計資産負債'!F4</f>
        <v>562073</v>
      </c>
      <c r="D4" s="17">
        <f>'1997-家計資産負債'!J4</f>
        <v>515672</v>
      </c>
      <c r="E4" s="17">
        <f>'1997-家計資産負債'!N4</f>
        <v>480612</v>
      </c>
      <c r="F4" s="17">
        <f>'1997-家計資産負債'!R4</f>
        <v>437690</v>
      </c>
      <c r="G4" s="17">
        <f>'1997-家計資産負債'!V4</f>
        <v>355617</v>
      </c>
      <c r="H4" s="17">
        <f>'1997-家計資産負債'!Z4</f>
        <v>322359</v>
      </c>
      <c r="I4" s="17">
        <f>'1997-家計資産負債'!AD4</f>
        <v>359240</v>
      </c>
      <c r="J4" s="17">
        <f>'1997-家計資産負債'!AH4</f>
        <v>405265</v>
      </c>
      <c r="K4" s="17">
        <f>'1997-家計資産負債'!AL4</f>
        <v>424201</v>
      </c>
      <c r="L4" s="17">
        <f>'1997-家計資産負債'!AP4</f>
        <v>439828</v>
      </c>
      <c r="M4" s="17">
        <f>'1997-家計資産負債'!AT4</f>
        <v>428425</v>
      </c>
      <c r="N4" s="17">
        <f>'1997-家計資産負債'!AX4</f>
        <v>417626</v>
      </c>
      <c r="O4" s="17">
        <f>'1997-家計資産負債'!BB4</f>
        <v>391637</v>
      </c>
      <c r="P4" s="17">
        <f>'1997-家計資産負債'!BF4</f>
        <v>343563</v>
      </c>
      <c r="Q4" s="17">
        <f>'1997-家計資産負債'!BJ4</f>
        <v>311739</v>
      </c>
      <c r="R4" s="17">
        <f>'1997-家計資産負債'!BN4</f>
        <v>287201</v>
      </c>
      <c r="S4" s="17">
        <f>'1997-家計資産負債'!BR4</f>
        <v>270333</v>
      </c>
      <c r="T4" s="17">
        <f>'1997-家計資産負債'!BV4</f>
        <v>241104</v>
      </c>
      <c r="U4" s="17">
        <f>'1997-家計資産負債'!BZ4</f>
        <v>237327</v>
      </c>
      <c r="V4" s="17">
        <f>'1997-家計資産負債'!CD4</f>
        <v>238016</v>
      </c>
      <c r="W4" s="17">
        <f>'1997-家計資産負債'!CE4</f>
        <v>232453</v>
      </c>
    </row>
    <row r="5" spans="1:23" x14ac:dyDescent="0.65">
      <c r="A5" s="7" t="s">
        <v>6</v>
      </c>
      <c r="B5" s="17">
        <f>'1997-家計資産負債'!B5</f>
        <v>1112725</v>
      </c>
      <c r="C5" s="17">
        <f>'1997-家計資産負債'!F5</f>
        <v>1072556</v>
      </c>
      <c r="D5" s="17">
        <f>'1997-家計資産負債'!J5</f>
        <v>1674908</v>
      </c>
      <c r="E5" s="17">
        <f>'1997-家計資産負債'!N5</f>
        <v>1548655</v>
      </c>
      <c r="F5" s="17">
        <f>'1997-家計資産負債'!R5</f>
        <v>1226738</v>
      </c>
      <c r="G5" s="17">
        <f>'1997-家計資産負債'!V5</f>
        <v>1141449</v>
      </c>
      <c r="H5" s="17">
        <f>'1997-家計資産負債'!Z5</f>
        <v>1393108</v>
      </c>
      <c r="I5" s="17">
        <f>'1997-家計資産負債'!AD5</f>
        <v>1574099</v>
      </c>
      <c r="J5" s="17">
        <f>'1997-家計資産負債'!AH5</f>
        <v>2511966</v>
      </c>
      <c r="K5" s="17">
        <f>'1997-家計資産負債'!AL5</f>
        <v>2677530</v>
      </c>
      <c r="L5" s="17">
        <f>'1997-家計資産負債'!AP5</f>
        <v>2187099</v>
      </c>
      <c r="M5" s="17">
        <f>'1997-家計資産負債'!AT5</f>
        <v>1403647</v>
      </c>
      <c r="N5" s="17">
        <f>'1997-家計資産負債'!AX5</f>
        <v>1587281</v>
      </c>
      <c r="O5" s="17">
        <f>'1997-家計資産負債'!BB5</f>
        <v>1667108</v>
      </c>
      <c r="P5" s="17">
        <f>'1997-家計資産負債'!BF5</f>
        <v>1496928</v>
      </c>
      <c r="Q5" s="17">
        <f>'1997-家計資産負債'!BJ5</f>
        <v>1694727</v>
      </c>
      <c r="R5" s="17">
        <f>'1997-家計資産負債'!BN5</f>
        <v>2298208</v>
      </c>
      <c r="S5" s="17">
        <f>'1997-家計資産負債'!BR5</f>
        <v>2456199</v>
      </c>
      <c r="T5" s="17">
        <f>'1997-家計資産負債'!BV5</f>
        <v>2525851</v>
      </c>
      <c r="U5" s="17">
        <f>'1997-家計資産負債'!BZ5</f>
        <v>2424546</v>
      </c>
      <c r="V5" s="17">
        <f>'1997-家計資産負債'!CD5</f>
        <v>2827482</v>
      </c>
      <c r="W5" s="17">
        <f>'1997-家計資産負債'!CE5</f>
        <v>2760019</v>
      </c>
    </row>
    <row r="6" spans="1:23" x14ac:dyDescent="0.65">
      <c r="A6" s="7" t="s">
        <v>7</v>
      </c>
      <c r="B6" s="17">
        <f>'1997-家計資産負債'!B6</f>
        <v>3441167</v>
      </c>
      <c r="C6" s="17">
        <f>'1997-家計資産負債'!F6</f>
        <v>3559663</v>
      </c>
      <c r="D6" s="17">
        <f>'1997-家計資産負債'!J6</f>
        <v>3655290</v>
      </c>
      <c r="E6" s="17">
        <f>'1997-家計資産負債'!N6</f>
        <v>3754918</v>
      </c>
      <c r="F6" s="17">
        <f>'1997-家計資産負債'!R6</f>
        <v>3780080</v>
      </c>
      <c r="G6" s="17">
        <f>'1997-家計資産負債'!V6</f>
        <v>4168590</v>
      </c>
      <c r="H6" s="17">
        <f>'1997-家計資産負債'!Z6</f>
        <v>4238065</v>
      </c>
      <c r="I6" s="17">
        <f>'1997-家計資産負債'!AD6</f>
        <v>4158717</v>
      </c>
      <c r="J6" s="17">
        <f>'1997-家計資産負債'!AH6</f>
        <v>4818964</v>
      </c>
      <c r="K6" s="17">
        <f>'1997-家計資産負債'!AL6</f>
        <v>4831591</v>
      </c>
      <c r="L6" s="17">
        <f>'1997-家計資産負債'!AP6</f>
        <v>4782053</v>
      </c>
      <c r="M6" s="17">
        <f>'1997-家計資産負債'!AT6</f>
        <v>4685622</v>
      </c>
      <c r="N6" s="17">
        <f>'1997-家計資産負債'!AX6</f>
        <v>4687340</v>
      </c>
      <c r="O6" s="17">
        <f>'1997-家計資産負債'!BB6</f>
        <v>4683638</v>
      </c>
      <c r="P6" s="17">
        <f>'1997-家計資産負債'!BF6</f>
        <v>4717317</v>
      </c>
      <c r="Q6" s="17">
        <f>'1997-家計資産負債'!BJ6</f>
        <v>4857817</v>
      </c>
      <c r="R6" s="17">
        <f>'1997-家計資産負債'!BN6</f>
        <v>4976495</v>
      </c>
      <c r="S6" s="17">
        <f>'1997-家計資産負債'!BR6</f>
        <v>5103518</v>
      </c>
      <c r="T6" s="17">
        <f>'1997-家計資産負債'!BV6</f>
        <v>5167339</v>
      </c>
      <c r="U6" s="17">
        <f>'1997-家計資産負債'!BZ6</f>
        <v>5184070</v>
      </c>
      <c r="V6" s="17">
        <f>'1997-家計資産負債'!CD6</f>
        <v>5231783</v>
      </c>
      <c r="W6" s="17">
        <f>'1997-家計資産負債'!CE6</f>
        <v>5218721</v>
      </c>
    </row>
    <row r="7" spans="1:23" hidden="1" x14ac:dyDescent="0.65">
      <c r="A7" s="9" t="s">
        <v>8</v>
      </c>
      <c r="B7" s="17">
        <f>'1997-家計資産負債'!B7</f>
        <v>125</v>
      </c>
      <c r="C7" s="17">
        <f>'1997-家計資産負債'!F7</f>
        <v>755</v>
      </c>
      <c r="D7" s="17">
        <f>'1997-家計資産負債'!J7</f>
        <v>35</v>
      </c>
      <c r="E7" s="17">
        <f>'1997-家計資産負債'!N7</f>
        <v>145</v>
      </c>
      <c r="F7" s="17">
        <f>'1997-家計資産負債'!R7</f>
        <v>259</v>
      </c>
      <c r="G7" s="17">
        <f>'1997-家計資産負債'!V7</f>
        <v>359</v>
      </c>
      <c r="H7" s="17">
        <f>'1997-家計資産負債'!Z7</f>
        <v>424</v>
      </c>
      <c r="I7" s="17">
        <f>'1997-家計資産負債'!AD7</f>
        <v>486</v>
      </c>
      <c r="J7" s="17">
        <f>'1997-家計資産負債'!AH7</f>
        <v>1373</v>
      </c>
      <c r="K7" s="17">
        <f>'1997-家計資産負債'!AL7</f>
        <v>1375</v>
      </c>
      <c r="L7" s="17">
        <f>'1997-家計資産負債'!AP7</f>
        <v>2684</v>
      </c>
      <c r="M7" s="17">
        <f>'1997-家計資産負債'!AT7</f>
        <v>5372</v>
      </c>
      <c r="N7" s="17">
        <f>'1997-家計資産負債'!AX7</f>
        <v>7034</v>
      </c>
      <c r="O7" s="17">
        <f>'1997-家計資産負債'!BB7</f>
        <v>6377</v>
      </c>
      <c r="P7" s="17">
        <f>'1997-家計資産負債'!BF7</f>
        <v>6050</v>
      </c>
      <c r="Q7" s="17">
        <f>'1997-家計資産負債'!BJ7</f>
        <v>9173</v>
      </c>
      <c r="R7" s="17">
        <f>'1997-家計資産負債'!BN7</f>
        <v>5547</v>
      </c>
      <c r="S7" s="17">
        <f>'1997-家計資産負債'!BR7</f>
        <v>11268</v>
      </c>
      <c r="T7" s="17">
        <f>'1997-家計資産負債'!BV7</f>
        <v>12159</v>
      </c>
      <c r="U7" s="17">
        <f>'1997-家計資産負債'!BZ7</f>
        <v>9122</v>
      </c>
      <c r="V7" s="17">
        <f>'1997-家計資産負債'!CD7</f>
        <v>6511</v>
      </c>
      <c r="W7" s="17">
        <f>'1997-家計資産負債'!CE7</f>
        <v>8738</v>
      </c>
    </row>
    <row r="8" spans="1:23" hidden="1" x14ac:dyDescent="0.65">
      <c r="A8" s="9" t="s">
        <v>10</v>
      </c>
      <c r="B8" s="17">
        <f>'1997-家計資産負債'!B8</f>
        <v>144081</v>
      </c>
      <c r="C8" s="17">
        <f>'1997-家計資産負債'!F8</f>
        <v>140997</v>
      </c>
      <c r="D8" s="17">
        <f>'1997-家計資産負債'!J8</f>
        <v>141741</v>
      </c>
      <c r="E8" s="17">
        <f>'1997-家計資産負債'!N8</f>
        <v>142870</v>
      </c>
      <c r="F8" s="17">
        <f>'1997-家計資産負債'!R8</f>
        <v>137834</v>
      </c>
      <c r="G8" s="17">
        <f>'1997-家計資産負債'!V8</f>
        <v>124711</v>
      </c>
      <c r="H8" s="17">
        <f>'1997-家計資産負債'!Z8</f>
        <v>122810</v>
      </c>
      <c r="I8" s="17">
        <f>'1997-家計資産負債'!AD8</f>
        <v>122001</v>
      </c>
      <c r="J8" s="17">
        <f>'1997-家計資産負債'!AH8</f>
        <v>138620</v>
      </c>
      <c r="K8" s="17">
        <f>'1997-家計資産負債'!AL8</f>
        <v>139204</v>
      </c>
      <c r="L8" s="17">
        <f>'1997-家計資産負債'!AP8</f>
        <v>146072</v>
      </c>
      <c r="M8" s="17">
        <f>'1997-家計資産負債'!AT8</f>
        <v>146693</v>
      </c>
      <c r="N8" s="17">
        <f>'1997-家計資産負債'!AX8</f>
        <v>147191</v>
      </c>
      <c r="O8" s="17">
        <f>'1997-家計資産負債'!BB8</f>
        <v>147350</v>
      </c>
      <c r="P8" s="17">
        <f>'1997-家計資産負債'!BF8</f>
        <v>154740</v>
      </c>
      <c r="Q8" s="17">
        <f>'1997-家計資産負債'!BJ8</f>
        <v>155266</v>
      </c>
      <c r="R8" s="17">
        <f>'1997-家計資産負債'!BN8</f>
        <v>157322</v>
      </c>
      <c r="S8" s="17">
        <f>'1997-家計資産負債'!BR8</f>
        <v>159717</v>
      </c>
      <c r="T8" s="17">
        <f>'1997-家計資産負債'!BV8</f>
        <v>163664</v>
      </c>
      <c r="U8" s="17">
        <f>'1997-家計資産負債'!BZ8</f>
        <v>162963</v>
      </c>
      <c r="V8" s="17">
        <f>'1997-家計資産負債'!CD8</f>
        <v>166232</v>
      </c>
      <c r="W8" s="17">
        <f>'1997-家計資産負債'!CE8</f>
        <v>166694</v>
      </c>
    </row>
    <row r="9" spans="1:23" hidden="1" x14ac:dyDescent="0.65">
      <c r="A9" s="9" t="s">
        <v>11</v>
      </c>
      <c r="B9" s="17">
        <f>'1997-家計資産負債'!B9</f>
        <v>480114</v>
      </c>
      <c r="C9" s="17">
        <f>'1997-家計資産負債'!F9</f>
        <v>468378</v>
      </c>
      <c r="D9" s="17">
        <f>'1997-家計資産負債'!J9</f>
        <v>452742</v>
      </c>
      <c r="E9" s="17">
        <f>'1997-家計資産負債'!N9</f>
        <v>441827</v>
      </c>
      <c r="F9" s="17">
        <f>'1997-家計資産負債'!R9</f>
        <v>443532</v>
      </c>
      <c r="G9" s="17">
        <f>'1997-家計資産負債'!V9</f>
        <v>441622</v>
      </c>
      <c r="H9" s="17">
        <f>'1997-家計資産負債'!Z9</f>
        <v>530471</v>
      </c>
      <c r="I9" s="17">
        <f>'1997-家計資産負債'!AD9</f>
        <v>469345</v>
      </c>
      <c r="J9" s="17">
        <f>'1997-家計資産負債'!AH9</f>
        <v>135907</v>
      </c>
      <c r="K9" s="17">
        <f>'1997-家計資産負債'!AL9</f>
        <v>147158</v>
      </c>
      <c r="L9" s="17">
        <f>'1997-家計資産負債'!AP9</f>
        <v>147968</v>
      </c>
      <c r="M9" s="17">
        <f>'1997-家計資産負債'!AT9</f>
        <v>103938</v>
      </c>
      <c r="N9" s="17">
        <f>'1997-家計資産負債'!AX9</f>
        <v>113025</v>
      </c>
      <c r="O9" s="17">
        <f>'1997-家計資産負債'!BB9</f>
        <v>94718</v>
      </c>
      <c r="P9" s="17">
        <f>'1997-家計資産負債'!BF9</f>
        <v>97944</v>
      </c>
      <c r="Q9" s="17">
        <f>'1997-家計資産負債'!BJ9</f>
        <v>102503</v>
      </c>
      <c r="R9" s="17">
        <f>'1997-家計資産負債'!BN9</f>
        <v>93638</v>
      </c>
      <c r="S9" s="17">
        <f>'1997-家計資産負債'!BR9</f>
        <v>110095</v>
      </c>
      <c r="T9" s="17">
        <f>'1997-家計資産負債'!BV9</f>
        <v>140648</v>
      </c>
      <c r="U9" s="17">
        <f>'1997-家計資産負債'!BZ9</f>
        <v>112541</v>
      </c>
      <c r="V9" s="17">
        <f>'1997-家計資産負債'!CD9</f>
        <v>95765</v>
      </c>
      <c r="W9" s="17">
        <f>'1997-家計資産負債'!CE9</f>
        <v>29301</v>
      </c>
    </row>
    <row r="10" spans="1:23" hidden="1" x14ac:dyDescent="0.65">
      <c r="A10" s="9" t="s">
        <v>12</v>
      </c>
      <c r="B10" s="17">
        <f>'1997-家計資産負債'!B10</f>
        <v>49842</v>
      </c>
      <c r="C10" s="17">
        <f>'1997-家計資産負債'!F10</f>
        <v>46233</v>
      </c>
      <c r="D10" s="17">
        <f>'1997-家計資産負債'!J10</f>
        <v>46606</v>
      </c>
      <c r="E10" s="17">
        <f>'1997-家計資産負債'!N10</f>
        <v>62900</v>
      </c>
      <c r="F10" s="17">
        <f>'1997-家計資産負債'!R10</f>
        <v>81093</v>
      </c>
      <c r="G10" s="17">
        <f>'1997-家計資産負債'!V10</f>
        <v>72993</v>
      </c>
      <c r="H10" s="17">
        <f>'1997-家計資産負債'!Z10</f>
        <v>70603</v>
      </c>
      <c r="I10" s="17">
        <f>'1997-家計資産負債'!AD10</f>
        <v>77381</v>
      </c>
      <c r="J10" s="17">
        <f>'1997-家計資産負債'!AH10</f>
        <v>156308</v>
      </c>
      <c r="K10" s="17">
        <f>'1997-家計資産負債'!AL10</f>
        <v>192051</v>
      </c>
      <c r="L10" s="17">
        <f>'1997-家計資産負債'!AP10</f>
        <v>175289</v>
      </c>
      <c r="M10" s="17">
        <f>'1997-家計資産負債'!AT10</f>
        <v>86507</v>
      </c>
      <c r="N10" s="17">
        <f>'1997-家計資産負債'!AX10</f>
        <v>172295</v>
      </c>
      <c r="O10" s="17">
        <f>'1997-家計資産負債'!BB10</f>
        <v>162107</v>
      </c>
      <c r="P10" s="17">
        <f>'1997-家計資産負債'!BF10</f>
        <v>158268</v>
      </c>
      <c r="Q10" s="17">
        <f>'1997-家計資産負債'!BJ10</f>
        <v>178054</v>
      </c>
      <c r="R10" s="17">
        <f>'1997-家計資産負債'!BN10</f>
        <v>184136</v>
      </c>
      <c r="S10" s="17">
        <f>'1997-家計資産負債'!BR10</f>
        <v>238534</v>
      </c>
      <c r="T10" s="17">
        <f>'1997-家計資産負債'!BV10</f>
        <v>203063</v>
      </c>
      <c r="U10" s="17">
        <f>'1997-家計資産負債'!BZ10</f>
        <v>238576</v>
      </c>
      <c r="V10" s="17">
        <f>'1997-家計資産負債'!CD10</f>
        <v>240331</v>
      </c>
      <c r="W10" s="17">
        <f>'1997-家計資産負債'!CE10</f>
        <v>43387</v>
      </c>
    </row>
    <row r="11" spans="1:23" hidden="1" x14ac:dyDescent="0.65">
      <c r="A11" s="9" t="s">
        <v>13</v>
      </c>
      <c r="B11" s="17">
        <f>'1997-家計資産負債'!B11</f>
        <v>0</v>
      </c>
      <c r="C11" s="17">
        <f>'1997-家計資産負債'!F11</f>
        <v>0</v>
      </c>
      <c r="D11" s="17">
        <f>'1997-家計資産負債'!J11</f>
        <v>0</v>
      </c>
      <c r="E11" s="17">
        <f>'1997-家計資産負債'!N11</f>
        <v>0</v>
      </c>
      <c r="F11" s="17">
        <f>'1997-家計資産負債'!R11</f>
        <v>0</v>
      </c>
      <c r="G11" s="17">
        <f>'1997-家計資産負債'!V11</f>
        <v>0</v>
      </c>
      <c r="H11" s="17">
        <f>'1997-家計資産負債'!Z11</f>
        <v>0</v>
      </c>
      <c r="I11" s="17">
        <f>'1997-家計資産負債'!AD11</f>
        <v>0</v>
      </c>
      <c r="J11" s="17">
        <f>'1997-家計資産負債'!AH11</f>
        <v>54351</v>
      </c>
      <c r="K11" s="17">
        <f>'1997-家計資産負債'!AL11</f>
        <v>53470</v>
      </c>
      <c r="L11" s="17">
        <f>'1997-家計資産負債'!AP11</f>
        <v>47368</v>
      </c>
      <c r="M11" s="17">
        <f>'1997-家計資産負債'!AT11</f>
        <v>41989</v>
      </c>
      <c r="N11" s="17">
        <f>'1997-家計資産負債'!AX11</f>
        <v>49901</v>
      </c>
      <c r="O11" s="17">
        <f>'1997-家計資産負債'!BB11</f>
        <v>45367</v>
      </c>
      <c r="P11" s="17">
        <f>'1997-家計資産負債'!BF11</f>
        <v>39612</v>
      </c>
      <c r="Q11" s="17">
        <f>'1997-家計資産負債'!BJ11</f>
        <v>37206</v>
      </c>
      <c r="R11" s="17">
        <f>'1997-家計資産負債'!BN11</f>
        <v>36034</v>
      </c>
      <c r="S11" s="17">
        <f>'1997-家計資産負債'!BR11</f>
        <v>36949</v>
      </c>
      <c r="T11" s="17">
        <f>'1997-家計資産負債'!BV11</f>
        <v>33626</v>
      </c>
      <c r="U11" s="17">
        <f>'1997-家計資産負債'!BZ11</f>
        <v>33301</v>
      </c>
      <c r="V11" s="17">
        <f>'1997-家計資産負債'!CD11</f>
        <v>28960</v>
      </c>
      <c r="W11" s="17">
        <f>'1997-家計資産負債'!CE11</f>
        <v>227796</v>
      </c>
    </row>
    <row r="12" spans="1:23" hidden="1" x14ac:dyDescent="0.65">
      <c r="A12" s="9" t="s">
        <v>14</v>
      </c>
      <c r="B12" s="17">
        <f>'1997-家計資産負債'!B12</f>
        <v>21906</v>
      </c>
      <c r="C12" s="17">
        <f>'1997-家計資産負債'!F12</f>
        <v>21307</v>
      </c>
      <c r="D12" s="17">
        <f>'1997-家計資産負債'!J12</f>
        <v>15538</v>
      </c>
      <c r="E12" s="17">
        <f>'1997-家計資産負債'!N12</f>
        <v>63798</v>
      </c>
      <c r="F12" s="17">
        <f>'1997-家計資産負債'!R12</f>
        <v>61342</v>
      </c>
      <c r="G12" s="17">
        <f>'1997-家計資産負債'!V12</f>
        <v>62972</v>
      </c>
      <c r="H12" s="17">
        <f>'1997-家計資産負債'!Z12</f>
        <v>95903</v>
      </c>
      <c r="I12" s="17">
        <f>'1997-家計資産負債'!AD12</f>
        <v>101351</v>
      </c>
      <c r="J12" s="17">
        <f>'1997-家計資産負債'!AH12</f>
        <v>11679</v>
      </c>
      <c r="K12" s="17">
        <f>'1997-家計資産負債'!AL12</f>
        <v>17521</v>
      </c>
      <c r="L12" s="17">
        <f>'1997-家計資産負債'!AP12</f>
        <v>13868</v>
      </c>
      <c r="M12" s="17">
        <f>'1997-家計資産負債'!AT12</f>
        <v>15985</v>
      </c>
      <c r="N12" s="17">
        <f>'1997-家計資産負債'!AX12</f>
        <v>16720</v>
      </c>
      <c r="O12" s="17">
        <f>'1997-家計資産負債'!BB12</f>
        <v>16985</v>
      </c>
      <c r="P12" s="17">
        <f>'1997-家計資産負債'!BF12</f>
        <v>18662</v>
      </c>
      <c r="Q12" s="17">
        <f>'1997-家計資産負債'!BJ12</f>
        <v>18234</v>
      </c>
      <c r="R12" s="17">
        <f>'1997-家計資産負債'!BN12</f>
        <v>16929</v>
      </c>
      <c r="S12" s="17">
        <f>'1997-家計資産負債'!BR12</f>
        <v>15586</v>
      </c>
      <c r="T12" s="17">
        <f>'1997-家計資産負債'!BV12</f>
        <v>15282</v>
      </c>
      <c r="U12" s="17">
        <f>'1997-家計資産負債'!BZ12</f>
        <v>12035</v>
      </c>
      <c r="V12" s="17">
        <f>'1997-家計資産負債'!CD12</f>
        <v>20914</v>
      </c>
      <c r="W12" s="17">
        <f>'1997-家計資産負債'!CE12</f>
        <v>27520</v>
      </c>
    </row>
    <row r="13" spans="1:23" x14ac:dyDescent="0.65">
      <c r="A13" s="7" t="s">
        <v>14</v>
      </c>
      <c r="B13" s="17">
        <f>'1997-家計資産負債'!B13</f>
        <v>701060</v>
      </c>
      <c r="C13" s="17">
        <f>'1997-家計資産負債'!F13</f>
        <v>682226</v>
      </c>
      <c r="D13" s="17">
        <f>'1997-家計資産負債'!J13</f>
        <v>660506</v>
      </c>
      <c r="E13" s="17">
        <f>'1997-家計資産負債'!N13</f>
        <v>714859</v>
      </c>
      <c r="F13" s="17">
        <f>'1997-家計資産負債'!R13</f>
        <v>726274</v>
      </c>
      <c r="G13" s="17">
        <f>'1997-家計資産負債'!V13</f>
        <v>703954</v>
      </c>
      <c r="H13" s="17">
        <f>'1997-家計資産負債'!Z13</f>
        <v>821126</v>
      </c>
      <c r="I13" s="17">
        <f>'1997-家計資産負債'!AD13</f>
        <v>771256</v>
      </c>
      <c r="J13" s="17">
        <f>'1997-家計資産負債'!AH13</f>
        <v>499231</v>
      </c>
      <c r="K13" s="17">
        <f>'1997-家計資産負債'!AL13</f>
        <v>551960</v>
      </c>
      <c r="L13" s="17">
        <f>'1997-家計資産負債'!AP13</f>
        <v>534535</v>
      </c>
      <c r="M13" s="17">
        <f>'1997-家計資産負債'!AT13</f>
        <v>401430</v>
      </c>
      <c r="N13" s="17">
        <f>'1997-家計資産負債'!AX13</f>
        <v>506966</v>
      </c>
      <c r="O13" s="17">
        <f>'1997-家計資産負債'!BB13</f>
        <v>473606</v>
      </c>
      <c r="P13" s="17">
        <f>'1997-家計資産負債'!BF13</f>
        <v>476122</v>
      </c>
      <c r="Q13" s="17">
        <f>'1997-家計資産負債'!BJ13</f>
        <v>501208</v>
      </c>
      <c r="R13" s="17">
        <f>'1997-家計資産負債'!BN13</f>
        <v>494654</v>
      </c>
      <c r="S13" s="17">
        <f>'1997-家計資産負債'!BR13</f>
        <v>573978</v>
      </c>
      <c r="T13" s="17">
        <f>'1997-家計資産負債'!BV13</f>
        <v>570264</v>
      </c>
      <c r="U13" s="17">
        <f>'1997-家計資産負債'!BZ13</f>
        <v>570246</v>
      </c>
      <c r="V13" s="17">
        <f>'1997-家計資産負債'!CD13</f>
        <v>562026</v>
      </c>
      <c r="W13" s="17">
        <f>'1997-家計資産負債'!CE13</f>
        <v>506131</v>
      </c>
    </row>
    <row r="14" spans="1:23" hidden="1" x14ac:dyDescent="0.65">
      <c r="A14" s="9" t="s">
        <v>15</v>
      </c>
      <c r="B14" s="17">
        <f>'1997-家計資産負債'!B14</f>
        <v>12851274</v>
      </c>
      <c r="C14" s="17">
        <f>'1997-家計資産負債'!F14</f>
        <v>13149797</v>
      </c>
      <c r="D14" s="17">
        <f>'1997-家計資産負債'!J14</f>
        <v>14016299</v>
      </c>
      <c r="E14" s="17">
        <f>'1997-家計資産負債'!N14</f>
        <v>14088682</v>
      </c>
      <c r="F14" s="17">
        <f>'1997-家計資産負債'!R14</f>
        <v>13876456</v>
      </c>
      <c r="G14" s="17">
        <f>'1997-家計資産負債'!V14</f>
        <v>14193201</v>
      </c>
      <c r="H14" s="17">
        <f>'1997-家計資産負債'!Z14</f>
        <v>14578928</v>
      </c>
      <c r="I14" s="17">
        <f>'1997-家計資産負債'!AD14</f>
        <v>14697166</v>
      </c>
      <c r="J14" s="17">
        <f>'1997-家計資産負債'!AH14</f>
        <v>16216727</v>
      </c>
      <c r="K14" s="17">
        <f>'1997-家計資産負債'!AL14</f>
        <v>16429495</v>
      </c>
      <c r="L14" s="17">
        <f>'1997-家計資産負債'!AP14</f>
        <v>15967223</v>
      </c>
      <c r="M14" s="17">
        <f>'1997-家計資産負債'!AT14</f>
        <v>15020787</v>
      </c>
      <c r="N14" s="17">
        <f>'1997-家計資産負債'!AX14</f>
        <v>15427685</v>
      </c>
      <c r="O14" s="17">
        <f>'1997-家計資産負債'!BB14</f>
        <v>15572638</v>
      </c>
      <c r="P14" s="17">
        <f>'1997-家計資産負債'!BF14</f>
        <v>15582490</v>
      </c>
      <c r="Q14" s="17">
        <f>'1997-家計資産負債'!BJ14</f>
        <v>16093317</v>
      </c>
      <c r="R14" s="17">
        <f>'1997-家計資産負債'!BN14</f>
        <v>16991438</v>
      </c>
      <c r="S14" s="17">
        <f>'1997-家計資産負債'!BR14</f>
        <v>17506147</v>
      </c>
      <c r="T14" s="17">
        <f>'1997-家計資産負債'!BV14</f>
        <v>17769411</v>
      </c>
      <c r="U14" s="17">
        <f>'1997-家計資産負債'!BZ14</f>
        <v>17855472</v>
      </c>
      <c r="V14" s="17">
        <f>'1997-家計資産負債'!CD14</f>
        <v>18547004</v>
      </c>
      <c r="W14" s="17">
        <f>'1997-家計資産負債'!CE14</f>
        <v>18308709</v>
      </c>
    </row>
    <row r="15" spans="1:23" x14ac:dyDescent="0.65">
      <c r="A15" s="7" t="s">
        <v>15</v>
      </c>
      <c r="B15" s="17">
        <f>'1997-家計資産負債'!B15</f>
        <v>12851274</v>
      </c>
      <c r="C15" s="17">
        <f>'1997-家計資産負債'!F15</f>
        <v>13149797</v>
      </c>
      <c r="D15" s="17">
        <f>'1997-家計資産負債'!J15</f>
        <v>14016299</v>
      </c>
      <c r="E15" s="17">
        <f>'1997-家計資産負債'!N15</f>
        <v>14088682</v>
      </c>
      <c r="F15" s="17">
        <f>'1997-家計資産負債'!R15</f>
        <v>13876456</v>
      </c>
      <c r="G15" s="17">
        <f>'1997-家計資産負債'!V15</f>
        <v>14193201</v>
      </c>
      <c r="H15" s="17">
        <f>'1997-家計資産負債'!Z15</f>
        <v>14578928</v>
      </c>
      <c r="I15" s="17">
        <f>'1997-家計資産負債'!AD15</f>
        <v>14697166</v>
      </c>
      <c r="J15" s="17">
        <f>'1997-家計資産負債'!AH15</f>
        <v>16216727</v>
      </c>
      <c r="K15" s="17">
        <f>'1997-家計資産負債'!AL15</f>
        <v>16429495</v>
      </c>
      <c r="L15" s="17">
        <f>'1997-家計資産負債'!AP15</f>
        <v>15967223</v>
      </c>
      <c r="M15" s="17">
        <f>'1997-家計資産負債'!AT15</f>
        <v>15020787</v>
      </c>
      <c r="N15" s="17">
        <f>'1997-家計資産負債'!AX15</f>
        <v>15427685</v>
      </c>
      <c r="O15" s="17">
        <f>'1997-家計資産負債'!BB15</f>
        <v>15572638</v>
      </c>
      <c r="P15" s="17">
        <f>'1997-家計資産負債'!BF15</f>
        <v>15582490</v>
      </c>
      <c r="Q15" s="17">
        <f>'1997-家計資産負債'!BJ15</f>
        <v>16093317</v>
      </c>
      <c r="R15" s="17">
        <f>'1997-家計資産負債'!BN15</f>
        <v>16991438</v>
      </c>
      <c r="S15" s="17">
        <f>'1997-家計資産負債'!BR15</f>
        <v>17506147</v>
      </c>
      <c r="T15" s="17">
        <f>'1997-家計資産負債'!BV15</f>
        <v>17769411</v>
      </c>
      <c r="U15" s="17">
        <f>'1997-家計資産負債'!BZ15</f>
        <v>17855472</v>
      </c>
      <c r="V15" s="17">
        <f>'1997-家計資産負債'!CD15</f>
        <v>18547004</v>
      </c>
      <c r="W15" s="17">
        <f>'1997-家計資産負債'!CE15</f>
        <v>18308709</v>
      </c>
    </row>
    <row r="16" spans="1:23" x14ac:dyDescent="0.65">
      <c r="A16" s="3" t="s">
        <v>17</v>
      </c>
      <c r="B16" s="17">
        <f>'1997-家計資産負債'!B16</f>
        <v>3536683</v>
      </c>
      <c r="C16" s="17">
        <f>'1997-家計資産負債'!F16</f>
        <v>3513314</v>
      </c>
      <c r="D16" s="17">
        <f>'1997-家計資産負債'!J16</f>
        <v>3533074</v>
      </c>
      <c r="E16" s="17">
        <f>'1997-家計資産負債'!N16</f>
        <v>3511842</v>
      </c>
      <c r="F16" s="17">
        <f>'1997-家計資産負債'!R16</f>
        <v>3480330</v>
      </c>
      <c r="G16" s="17">
        <f>'1997-家計資産負債'!V16</f>
        <v>3382497</v>
      </c>
      <c r="H16" s="17">
        <f>'1997-家計資産負債'!Z16</f>
        <v>3336059</v>
      </c>
      <c r="I16" s="17">
        <f>'1997-家計資産負債'!AD16</f>
        <v>3288671</v>
      </c>
      <c r="J16" s="17">
        <f>'1997-家計資産負債'!AH16</f>
        <v>3053327</v>
      </c>
      <c r="K16" s="17">
        <f>'1997-家計資産負債'!AL16</f>
        <v>2983636</v>
      </c>
      <c r="L16" s="17">
        <f>'1997-家計資産負債'!AP16</f>
        <v>3001084</v>
      </c>
      <c r="M16" s="17">
        <f>'1997-家計資産負債'!AT16</f>
        <v>2993279</v>
      </c>
      <c r="N16" s="17">
        <f>'1997-家計資産負債'!AX16</f>
        <v>2940797</v>
      </c>
      <c r="O16" s="17">
        <f>'1997-家計資産負債'!BB16</f>
        <v>2933088</v>
      </c>
      <c r="P16" s="17">
        <f>'1997-家計資産負債'!BF16</f>
        <v>2819816</v>
      </c>
      <c r="Q16" s="17">
        <f>'1997-家計資産負債'!BJ16</f>
        <v>2778949</v>
      </c>
      <c r="R16" s="17">
        <f>'1997-家計資産負債'!BN16</f>
        <v>2816052</v>
      </c>
      <c r="S16" s="17">
        <f>'1997-家計資産負債'!BR16</f>
        <v>2839565</v>
      </c>
      <c r="T16" s="17">
        <f>'1997-家計資産負債'!BV16</f>
        <v>2875942</v>
      </c>
      <c r="U16" s="17">
        <f>'1997-家計資産負債'!BZ16</f>
        <v>2919435</v>
      </c>
      <c r="V16" s="17">
        <f>'1997-家計資産負債'!CD16</f>
        <v>2971623</v>
      </c>
      <c r="W16" s="17">
        <f>'1997-家計資産負債'!CE16</f>
        <v>3002108</v>
      </c>
    </row>
    <row r="17" spans="1:23" hidden="1" x14ac:dyDescent="0.65">
      <c r="A17" s="5" t="s">
        <v>18</v>
      </c>
      <c r="B17" s="17">
        <f>'1997-家計資産負債'!B17</f>
        <v>118</v>
      </c>
      <c r="C17" s="17">
        <f>'1997-家計資産負債'!F17</f>
        <v>736</v>
      </c>
      <c r="D17" s="17">
        <f>'1997-家計資産負債'!J17</f>
        <v>46</v>
      </c>
      <c r="E17" s="17">
        <f>'1997-家計資産負債'!N17</f>
        <v>166</v>
      </c>
      <c r="F17" s="17">
        <f>'1997-家計資産負債'!R17</f>
        <v>289</v>
      </c>
      <c r="G17" s="17">
        <f>'1997-家計資産負債'!V17</f>
        <v>359</v>
      </c>
      <c r="H17" s="17">
        <f>'1997-家計資産負債'!Z17</f>
        <v>449</v>
      </c>
      <c r="I17" s="17">
        <f>'1997-家計資産負債'!AD17</f>
        <v>532</v>
      </c>
      <c r="J17" s="17">
        <f>'1997-家計資産負債'!AH17</f>
        <v>1607</v>
      </c>
      <c r="K17" s="17">
        <f>'1997-家計資産負債'!AL17</f>
        <v>1500</v>
      </c>
      <c r="L17" s="17">
        <f>'1997-家計資産負債'!AP17</f>
        <v>2805</v>
      </c>
      <c r="M17" s="17">
        <f>'1997-家計資産負債'!AT17</f>
        <v>6092</v>
      </c>
      <c r="N17" s="17">
        <f>'1997-家計資産負債'!AX17</f>
        <v>6205</v>
      </c>
      <c r="O17" s="17">
        <f>'1997-家計資産負債'!BB17</f>
        <v>6419</v>
      </c>
      <c r="P17" s="17">
        <f>'1997-家計資産負債'!BF17</f>
        <v>5199</v>
      </c>
      <c r="Q17" s="17">
        <f>'1997-家計資産負債'!BJ17</f>
        <v>8206</v>
      </c>
      <c r="R17" s="17">
        <f>'1997-家計資産負債'!BN17</f>
        <v>2862</v>
      </c>
      <c r="S17" s="17">
        <f>'1997-家計資産負債'!BR17</f>
        <v>6928</v>
      </c>
      <c r="T17" s="17">
        <f>'1997-家計資産負債'!BV17</f>
        <v>8663</v>
      </c>
      <c r="U17" s="17">
        <f>'1997-家計資産負債'!BZ17</f>
        <v>7418</v>
      </c>
      <c r="V17" s="17">
        <f>'1997-家計資産負債'!CD17</f>
        <v>7340</v>
      </c>
      <c r="W17" s="17">
        <f>'1997-家計資産負債'!CE17</f>
        <v>8351</v>
      </c>
    </row>
    <row r="18" spans="1:23" hidden="1" x14ac:dyDescent="0.65">
      <c r="A18" s="5" t="s">
        <v>19</v>
      </c>
      <c r="B18" s="17">
        <f>'1997-家計資産負債'!B18</f>
        <v>476861</v>
      </c>
      <c r="C18" s="17">
        <f>'1997-家計資産負債'!F18</f>
        <v>530688</v>
      </c>
      <c r="D18" s="17">
        <f>'1997-家計資産負債'!J18</f>
        <v>501671</v>
      </c>
      <c r="E18" s="17">
        <f>'1997-家計資産負債'!N18</f>
        <v>488978</v>
      </c>
      <c r="F18" s="17">
        <f>'1997-家計資産負債'!R18</f>
        <v>442699</v>
      </c>
      <c r="G18" s="17">
        <f>'1997-家計資産負債'!V18</f>
        <v>467283</v>
      </c>
      <c r="H18" s="17">
        <f>'1997-家計資産負債'!Z18</f>
        <v>455068</v>
      </c>
      <c r="I18" s="17">
        <f>'1997-家計資産負債'!AD18</f>
        <v>502428</v>
      </c>
      <c r="J18" s="17">
        <f>'1997-家計資産負債'!AH18</f>
        <v>75866</v>
      </c>
      <c r="K18" s="17">
        <f>'1997-家計資産負債'!AL18</f>
        <v>76707</v>
      </c>
      <c r="L18" s="17">
        <f>'1997-家計資産負債'!AP18</f>
        <v>71173</v>
      </c>
      <c r="M18" s="17">
        <f>'1997-家計資産負債'!AT18</f>
        <v>71189</v>
      </c>
      <c r="N18" s="17">
        <f>'1997-家計資産負債'!AX18</f>
        <v>68015</v>
      </c>
      <c r="O18" s="17">
        <f>'1997-家計資産負債'!BB18</f>
        <v>64298</v>
      </c>
      <c r="P18" s="17">
        <f>'1997-家計資産負債'!BF18</f>
        <v>59692</v>
      </c>
      <c r="Q18" s="17">
        <f>'1997-家計資産負債'!BJ18</f>
        <v>62325</v>
      </c>
      <c r="R18" s="17">
        <f>'1997-家計資産負債'!BN18</f>
        <v>67878</v>
      </c>
      <c r="S18" s="17">
        <f>'1997-家計資産負債'!BR18</f>
        <v>65172</v>
      </c>
      <c r="T18" s="17">
        <f>'1997-家計資産負債'!BV18</f>
        <v>64047</v>
      </c>
      <c r="U18" s="17">
        <f>'1997-家計資産負債'!BZ18</f>
        <v>65954</v>
      </c>
      <c r="V18" s="17">
        <f>'1997-家計資産負債'!CD18</f>
        <v>70707</v>
      </c>
      <c r="W18" s="17">
        <f>'1997-家計資産負債'!CE18</f>
        <v>66538</v>
      </c>
    </row>
    <row r="19" spans="1:23" hidden="1" x14ac:dyDescent="0.65">
      <c r="A19" s="5" t="s">
        <v>20</v>
      </c>
      <c r="B19" s="17">
        <f>'1997-家計資産負債'!B19</f>
        <v>54870</v>
      </c>
      <c r="C19" s="17">
        <f>'1997-家計資産負債'!F19</f>
        <v>51337</v>
      </c>
      <c r="D19" s="17">
        <f>'1997-家計資産負債'!J19</f>
        <v>49475</v>
      </c>
      <c r="E19" s="17">
        <f>'1997-家計資産負債'!N19</f>
        <v>44843</v>
      </c>
      <c r="F19" s="17">
        <f>'1997-家計資産負債'!R19</f>
        <v>48826</v>
      </c>
      <c r="G19" s="17">
        <f>'1997-家計資産負債'!V19</f>
        <v>48406</v>
      </c>
      <c r="H19" s="17">
        <f>'1997-家計資産負債'!Z19</f>
        <v>44257</v>
      </c>
      <c r="I19" s="17">
        <f>'1997-家計資産負債'!AD19</f>
        <v>37173</v>
      </c>
      <c r="J19" s="17">
        <f>'1997-家計資産負債'!AH19</f>
        <v>37897</v>
      </c>
      <c r="K19" s="17">
        <f>'1997-家計資産負債'!AL19</f>
        <v>36246</v>
      </c>
      <c r="L19" s="17">
        <f>'1997-家計資産負債'!AP19</f>
        <v>36143</v>
      </c>
      <c r="M19" s="17">
        <f>'1997-家計資産負債'!AT19</f>
        <v>33046</v>
      </c>
      <c r="N19" s="17">
        <f>'1997-家計資産負債'!AX19</f>
        <v>37177</v>
      </c>
      <c r="O19" s="17">
        <f>'1997-家計資産負債'!BB19</f>
        <v>33119</v>
      </c>
      <c r="P19" s="17">
        <f>'1997-家計資産負債'!BF19</f>
        <v>27539</v>
      </c>
      <c r="Q19" s="17">
        <f>'1997-家計資産負債'!BJ19</f>
        <v>29841</v>
      </c>
      <c r="R19" s="17">
        <f>'1997-家計資産負債'!BN19</f>
        <v>32782</v>
      </c>
      <c r="S19" s="17">
        <f>'1997-家計資産負債'!BR19</f>
        <v>35273</v>
      </c>
      <c r="T19" s="17">
        <f>'1997-家計資産負債'!BV19</f>
        <v>35504</v>
      </c>
      <c r="U19" s="17">
        <f>'1997-家計資産負債'!BZ19</f>
        <v>30806</v>
      </c>
      <c r="V19" s="17">
        <f>'1997-家計資産負債'!CD19</f>
        <v>36139</v>
      </c>
      <c r="W19" s="17">
        <f>'1997-家計資産負債'!CE19</f>
        <v>50353</v>
      </c>
    </row>
    <row r="20" spans="1:23" hidden="1" x14ac:dyDescent="0.65">
      <c r="A20" s="5" t="s">
        <v>21</v>
      </c>
      <c r="B20" s="17">
        <f>'1997-家計資産負債'!B20</f>
        <v>38877</v>
      </c>
      <c r="C20" s="17">
        <f>'1997-家計資産負債'!F20</f>
        <v>33984</v>
      </c>
      <c r="D20" s="17">
        <f>'1997-家計資産負債'!J20</f>
        <v>34347</v>
      </c>
      <c r="E20" s="17">
        <f>'1997-家計資産負債'!N20</f>
        <v>32196</v>
      </c>
      <c r="F20" s="17">
        <f>'1997-家計資産負債'!R20</f>
        <v>15855</v>
      </c>
      <c r="G20" s="17">
        <f>'1997-家計資産負債'!V20</f>
        <v>11945</v>
      </c>
      <c r="H20" s="17">
        <f>'1997-家計資産負債'!Z20</f>
        <v>28955</v>
      </c>
      <c r="I20" s="17">
        <f>'1997-家計資産負債'!AD20</f>
        <v>32822</v>
      </c>
      <c r="J20" s="17">
        <f>'1997-家計資産負債'!AH20</f>
        <v>33448</v>
      </c>
      <c r="K20" s="17">
        <f>'1997-家計資産負債'!AL20</f>
        <v>22560</v>
      </c>
      <c r="L20" s="17">
        <f>'1997-家計資産負債'!AP20</f>
        <v>15903</v>
      </c>
      <c r="M20" s="17">
        <f>'1997-家計資産負債'!AT20</f>
        <v>17840</v>
      </c>
      <c r="N20" s="17">
        <f>'1997-家計資産負債'!AX20</f>
        <v>18820</v>
      </c>
      <c r="O20" s="17">
        <f>'1997-家計資産負債'!BB20</f>
        <v>17539</v>
      </c>
      <c r="P20" s="17">
        <f>'1997-家計資産負債'!BF20</f>
        <v>14898</v>
      </c>
      <c r="Q20" s="17">
        <f>'1997-家計資産負債'!BJ20</f>
        <v>15394</v>
      </c>
      <c r="R20" s="17">
        <f>'1997-家計資産負債'!BN20</f>
        <v>18590</v>
      </c>
      <c r="S20" s="17">
        <f>'1997-家計資産負債'!BR20</f>
        <v>31638</v>
      </c>
      <c r="T20" s="17">
        <f>'1997-家計資産負債'!BV20</f>
        <v>43584</v>
      </c>
      <c r="U20" s="17">
        <f>'1997-家計資産負債'!BZ20</f>
        <v>51913</v>
      </c>
      <c r="V20" s="17">
        <f>'1997-家計資産負債'!CD20</f>
        <v>48158</v>
      </c>
      <c r="W20" s="17">
        <f>'1997-家計資産負債'!CE20</f>
        <v>47333</v>
      </c>
    </row>
    <row r="21" spans="1:23" x14ac:dyDescent="0.65">
      <c r="A21" s="3" t="s">
        <v>21</v>
      </c>
      <c r="B21" s="17">
        <f>'1997-家計資産負債'!B21</f>
        <v>570726</v>
      </c>
      <c r="C21" s="17">
        <f>'1997-家計資産負債'!F21</f>
        <v>616745</v>
      </c>
      <c r="D21" s="17">
        <f>'1997-家計資産負債'!J21</f>
        <v>585539</v>
      </c>
      <c r="E21" s="17">
        <f>'1997-家計資産負債'!N21</f>
        <v>566183</v>
      </c>
      <c r="F21" s="17">
        <f>'1997-家計資産負債'!R21</f>
        <v>507669</v>
      </c>
      <c r="G21" s="17">
        <f>'1997-家計資産負債'!V21</f>
        <v>527993</v>
      </c>
      <c r="H21" s="17">
        <f>'1997-家計資産負債'!Z21</f>
        <v>528729</v>
      </c>
      <c r="I21" s="17">
        <f>'1997-家計資産負債'!AD21</f>
        <v>572955</v>
      </c>
      <c r="J21" s="17">
        <f>'1997-家計資産負債'!AH21</f>
        <v>148818</v>
      </c>
      <c r="K21" s="17">
        <f>'1997-家計資産負債'!AL21</f>
        <v>137013</v>
      </c>
      <c r="L21" s="17">
        <f>'1997-家計資産負債'!AP21</f>
        <v>126024</v>
      </c>
      <c r="M21" s="17">
        <f>'1997-家計資産負債'!AT21</f>
        <v>128167</v>
      </c>
      <c r="N21" s="17">
        <f>'1997-家計資産負債'!AX21</f>
        <v>130217</v>
      </c>
      <c r="O21" s="17">
        <f>'1997-家計資産負債'!BB21</f>
        <v>121375</v>
      </c>
      <c r="P21" s="17">
        <f>'1997-家計資産負債'!BF21</f>
        <v>107328</v>
      </c>
      <c r="Q21" s="17">
        <f>'1997-家計資産負債'!BJ21</f>
        <v>115766</v>
      </c>
      <c r="R21" s="17">
        <f>'1997-家計資産負債'!BN21</f>
        <v>122112</v>
      </c>
      <c r="S21" s="17">
        <f>'1997-家計資産負債'!BR21</f>
        <v>139011</v>
      </c>
      <c r="T21" s="17">
        <f>'1997-家計資産負債'!BV21</f>
        <v>151798</v>
      </c>
      <c r="U21" s="17">
        <f>'1997-家計資産負債'!BZ21</f>
        <v>156091</v>
      </c>
      <c r="V21" s="17">
        <f>'1997-家計資産負債'!CD21</f>
        <v>162344</v>
      </c>
      <c r="W21" s="17">
        <f>'1997-家計資産負債'!CE21</f>
        <v>172575</v>
      </c>
    </row>
    <row r="22" spans="1:23" x14ac:dyDescent="0.65">
      <c r="A22" s="3" t="s">
        <v>22</v>
      </c>
      <c r="B22" s="17">
        <f>'1997-家計資産負債'!B22</f>
        <v>8743865</v>
      </c>
      <c r="C22" s="17">
        <f>'1997-家計資産負債'!F22</f>
        <v>9019738</v>
      </c>
      <c r="D22" s="17">
        <f>'1997-家計資産負債'!J22</f>
        <v>9897686</v>
      </c>
      <c r="E22" s="17">
        <f>'1997-家計資産負債'!N22</f>
        <v>10010657</v>
      </c>
      <c r="F22" s="17">
        <f>'1997-家計資産負債'!R22</f>
        <v>9888457</v>
      </c>
      <c r="G22" s="17">
        <f>'1997-家計資産負債'!V22</f>
        <v>10282711</v>
      </c>
      <c r="H22" s="17">
        <f>'1997-家計資産負債'!Z22</f>
        <v>10714140</v>
      </c>
      <c r="I22" s="17">
        <f>'1997-家計資産負債'!AD22</f>
        <v>10835540</v>
      </c>
      <c r="J22" s="17">
        <f>'1997-家計資産負債'!AH22</f>
        <v>13014582</v>
      </c>
      <c r="K22" s="17">
        <f>'1997-家計資産負債'!AL22</f>
        <v>13308846</v>
      </c>
      <c r="L22" s="17">
        <f>'1997-家計資産負債'!AP22</f>
        <v>12840115</v>
      </c>
      <c r="M22" s="17">
        <f>'1997-家計資産負債'!AT22</f>
        <v>11899341</v>
      </c>
      <c r="N22" s="17">
        <f>'1997-家計資産負債'!AX22</f>
        <v>12356671</v>
      </c>
      <c r="O22" s="17">
        <f>'1997-家計資産負債'!BB22</f>
        <v>12518175</v>
      </c>
      <c r="P22" s="17">
        <f>'1997-家計資産負債'!BF22</f>
        <v>12655346</v>
      </c>
      <c r="Q22" s="17">
        <f>'1997-家計資産負債'!BJ22</f>
        <v>13198602</v>
      </c>
      <c r="R22" s="17">
        <f>'1997-家計資産負債'!BN22</f>
        <v>14053274</v>
      </c>
      <c r="S22" s="17">
        <f>'1997-家計資産負債'!BR22</f>
        <v>14527571</v>
      </c>
      <c r="T22" s="17">
        <f>'1997-家計資産負債'!BV22</f>
        <v>14741671</v>
      </c>
      <c r="U22" s="17">
        <f>'1997-家計資産負債'!BZ22</f>
        <v>14779946</v>
      </c>
      <c r="V22" s="17">
        <f>'1997-家計資産負債'!CD22</f>
        <v>15413037</v>
      </c>
      <c r="W22" s="17">
        <f>'1997-家計資産負債'!CE22</f>
        <v>15134026</v>
      </c>
    </row>
    <row r="23" spans="1:23" hidden="1" x14ac:dyDescent="0.65">
      <c r="A23" s="5" t="s">
        <v>15</v>
      </c>
      <c r="B23" s="17">
        <f>'1997-家計資産負債'!B23</f>
        <v>12851274</v>
      </c>
      <c r="C23" s="17">
        <f>'1997-家計資産負債'!F23</f>
        <v>13149797</v>
      </c>
      <c r="D23" s="17">
        <f>'1997-家計資産負債'!J23</f>
        <v>14016299</v>
      </c>
      <c r="E23" s="17">
        <f>'1997-家計資産負債'!N23</f>
        <v>14088682</v>
      </c>
      <c r="F23" s="17">
        <f>'1997-家計資産負債'!R23</f>
        <v>13876456</v>
      </c>
      <c r="G23" s="17">
        <f>'1997-家計資産負債'!V23</f>
        <v>14193201</v>
      </c>
      <c r="H23" s="17">
        <f>'1997-家計資産負債'!Z23</f>
        <v>14578928</v>
      </c>
      <c r="I23" s="17">
        <f>'1997-家計資産負債'!AD23</f>
        <v>14697166</v>
      </c>
      <c r="J23" s="17">
        <f>'1997-家計資産負債'!AH23</f>
        <v>16216727</v>
      </c>
      <c r="K23" s="17">
        <f>'1997-家計資産負債'!AL23</f>
        <v>16429495</v>
      </c>
      <c r="L23" s="17">
        <f>'1997-家計資産負債'!AP23</f>
        <v>15967223</v>
      </c>
      <c r="M23" s="17">
        <f>'1997-家計資産負債'!AT23</f>
        <v>15020787</v>
      </c>
      <c r="N23" s="17">
        <f>'1997-家計資産負債'!AX23</f>
        <v>15427685</v>
      </c>
      <c r="O23" s="17">
        <f>'1997-家計資産負債'!BB23</f>
        <v>15572638</v>
      </c>
      <c r="P23" s="17">
        <f>'1997-家計資産負債'!BF23</f>
        <v>15582490</v>
      </c>
      <c r="Q23" s="17">
        <f>'1997-家計資産負債'!BJ23</f>
        <v>16093317</v>
      </c>
      <c r="R23" s="17">
        <f>'1997-家計資産負債'!BN23</f>
        <v>16991438</v>
      </c>
      <c r="S23" s="17">
        <f>'1997-家計資産負債'!BR23</f>
        <v>17506147</v>
      </c>
      <c r="T23" s="17">
        <f>'1997-家計資産負債'!BV23</f>
        <v>17769411</v>
      </c>
      <c r="U23" s="17">
        <f>'1997-家計資産負債'!BZ23</f>
        <v>17855472</v>
      </c>
      <c r="V23" s="17">
        <f>'1997-家計資産負債'!CD23</f>
        <v>18547004</v>
      </c>
      <c r="W23" s="17">
        <f>'1997-家計資産負債'!CE23</f>
        <v>18308709</v>
      </c>
    </row>
    <row r="24" spans="1:23" x14ac:dyDescent="0.65">
      <c r="A24" s="3" t="s">
        <v>15</v>
      </c>
      <c r="B24" s="17">
        <f>'1997-家計資産負債'!B24</f>
        <v>12851274</v>
      </c>
      <c r="C24" s="17">
        <f>'1997-家計資産負債'!F24</f>
        <v>13149797</v>
      </c>
      <c r="D24" s="17">
        <f>'1997-家計資産負債'!J24</f>
        <v>14016299</v>
      </c>
      <c r="E24" s="17">
        <f>'1997-家計資産負債'!N24</f>
        <v>14088682</v>
      </c>
      <c r="F24" s="17">
        <f>'1997-家計資産負債'!R24</f>
        <v>13876456</v>
      </c>
      <c r="G24" s="17">
        <f>'1997-家計資産負債'!V24</f>
        <v>14193201</v>
      </c>
      <c r="H24" s="17">
        <f>'1997-家計資産負債'!Z24</f>
        <v>14578928</v>
      </c>
      <c r="I24" s="17">
        <f>'1997-家計資産負債'!AD24</f>
        <v>14697166</v>
      </c>
      <c r="J24" s="17">
        <f>'1997-家計資産負債'!AH24</f>
        <v>16216727</v>
      </c>
      <c r="K24" s="17">
        <f>'1997-家計資産負債'!AL24</f>
        <v>16429495</v>
      </c>
      <c r="L24" s="17">
        <f>'1997-家計資産負債'!AP24</f>
        <v>15967223</v>
      </c>
      <c r="M24" s="17">
        <f>'1997-家計資産負債'!AT24</f>
        <v>15020787</v>
      </c>
      <c r="N24" s="17">
        <f>'1997-家計資産負債'!AX24</f>
        <v>15427685</v>
      </c>
      <c r="O24" s="17">
        <f>'1997-家計資産負債'!BB24</f>
        <v>15572638</v>
      </c>
      <c r="P24" s="17">
        <f>'1997-家計資産負債'!BF24</f>
        <v>15582490</v>
      </c>
      <c r="Q24" s="17">
        <f>'1997-家計資産負債'!BJ24</f>
        <v>16093317</v>
      </c>
      <c r="R24" s="17">
        <f>'1997-家計資産負債'!BN24</f>
        <v>16991438</v>
      </c>
      <c r="S24" s="17">
        <f>'1997-家計資産負債'!BR24</f>
        <v>17506147</v>
      </c>
      <c r="T24" s="17">
        <f>'1997-家計資産負債'!BV24</f>
        <v>17769411</v>
      </c>
      <c r="U24" s="17">
        <f>'1997-家計資産負債'!BZ24</f>
        <v>17855472</v>
      </c>
      <c r="V24" s="17">
        <f>'1997-家計資産負債'!CD24</f>
        <v>18547004</v>
      </c>
      <c r="W24" s="17">
        <f>'1997-家計資産負債'!CE24</f>
        <v>18308709</v>
      </c>
    </row>
    <row r="25" spans="1:23" x14ac:dyDescent="0.6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6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1997-家計資産負債</vt:lpstr>
      <vt:lpstr>家計BS</vt:lpstr>
      <vt:lpstr>79-18３末</vt:lpstr>
      <vt:lpstr>年末</vt:lpstr>
      <vt:lpstr>年月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吉田Satoshi</cp:lastModifiedBy>
  <dcterms:created xsi:type="dcterms:W3CDTF">2018-07-27T05:32:49Z</dcterms:created>
  <dcterms:modified xsi:type="dcterms:W3CDTF">2018-12-27T00:03:49Z</dcterms:modified>
</cp:coreProperties>
</file>