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OneDrive\ドキュメント\日商事業部\WEB\databox\資金循環表\"/>
    </mc:Choice>
  </mc:AlternateContent>
  <xr:revisionPtr revIDLastSave="13" documentId="7570FE0F58AFEE6D2AD41A087E02152F044D6DF8" xr6:coauthVersionLast="28" xr6:coauthVersionMax="28" xr10:uidLastSave="{9AC0B682-6CE1-409F-AB12-1AE8E2B87241}"/>
  <bookViews>
    <workbookView xWindow="0" yWindow="0" windowWidth="20400" windowHeight="7440" xr2:uid="{BD8A159E-A6AE-4E13-8DC4-AEA92B1C9490}"/>
  </bookViews>
  <sheets>
    <sheet name="家計BS" sheetId="1" r:id="rId1"/>
    <sheet name="201709末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8" i="1"/>
  <c r="D7" i="1"/>
  <c r="W71" i="2"/>
  <c r="X71" i="2"/>
  <c r="AF69" i="2"/>
  <c r="D4" i="1"/>
  <c r="D3" i="1"/>
  <c r="D2" i="1"/>
  <c r="D6" i="1" s="1"/>
  <c r="D10" i="1" s="1"/>
  <c r="D9" i="1" s="1"/>
  <c r="AE71" i="2"/>
  <c r="D5" i="2"/>
</calcChain>
</file>

<file path=xl/sharedStrings.xml><?xml version="1.0" encoding="utf-8"?>
<sst xmlns="http://schemas.openxmlformats.org/spreadsheetml/2006/main" count="250" uniqueCount="161">
  <si>
    <t>A</t>
  </si>
  <si>
    <t>現金・預金</t>
  </si>
  <si>
    <t>Aa</t>
  </si>
  <si>
    <t>現金</t>
  </si>
  <si>
    <t>Ab</t>
  </si>
  <si>
    <t>日銀預け金</t>
  </si>
  <si>
    <t>Ac</t>
  </si>
  <si>
    <t>政府預金</t>
  </si>
  <si>
    <t>Ad</t>
  </si>
  <si>
    <t>流動性預金</t>
  </si>
  <si>
    <t>Ae</t>
  </si>
  <si>
    <t>定期性預金</t>
  </si>
  <si>
    <t>Af</t>
  </si>
  <si>
    <t>譲渡性預金</t>
  </si>
  <si>
    <t>Ag</t>
  </si>
  <si>
    <t>外貨預金</t>
  </si>
  <si>
    <t>B</t>
  </si>
  <si>
    <t>財政融資資金預託金</t>
  </si>
  <si>
    <t>C</t>
  </si>
  <si>
    <t>貸出</t>
  </si>
  <si>
    <t>Ca</t>
  </si>
  <si>
    <t>日銀貸出金</t>
  </si>
  <si>
    <t>Cb</t>
  </si>
  <si>
    <t>コール・手形</t>
    <rPh sb="4" eb="6">
      <t>テガタ</t>
    </rPh>
    <phoneticPr fontId="7"/>
  </si>
  <si>
    <t>Cc</t>
  </si>
  <si>
    <t>民間金融機関貸出</t>
  </si>
  <si>
    <t>Cca</t>
  </si>
  <si>
    <t>住宅貸付</t>
  </si>
  <si>
    <t>Ccb</t>
  </si>
  <si>
    <t>消費者信用</t>
  </si>
  <si>
    <t>Ccc</t>
  </si>
  <si>
    <t>企業・政府等向け</t>
  </si>
  <si>
    <t>Cd</t>
  </si>
  <si>
    <t>公的金融機関貸出</t>
  </si>
  <si>
    <t>Cda</t>
  </si>
  <si>
    <t>うち住宅貸付</t>
  </si>
  <si>
    <t>Ce</t>
  </si>
  <si>
    <t>非金融部門貸出金</t>
  </si>
  <si>
    <t>Cf</t>
  </si>
  <si>
    <t>割賦債権</t>
  </si>
  <si>
    <t>Cg</t>
  </si>
  <si>
    <t>現先・債券貸借取引</t>
  </si>
  <si>
    <t>D</t>
  </si>
  <si>
    <t>債務証券</t>
    <rPh sb="0" eb="2">
      <t>サイム</t>
    </rPh>
    <rPh sb="2" eb="4">
      <t>ショウケン</t>
    </rPh>
    <phoneticPr fontId="7"/>
  </si>
  <si>
    <t>Da</t>
  </si>
  <si>
    <t>国庫短期証券</t>
    <rPh sb="0" eb="2">
      <t>コッコ</t>
    </rPh>
    <phoneticPr fontId="8"/>
  </si>
  <si>
    <t>Db</t>
  </si>
  <si>
    <t>国債・財投債</t>
    <rPh sb="5" eb="6">
      <t>サイ</t>
    </rPh>
    <phoneticPr fontId="8"/>
  </si>
  <si>
    <t>Dc</t>
  </si>
  <si>
    <t>地方債</t>
  </si>
  <si>
    <t>Dd</t>
  </si>
  <si>
    <t>政府関係機関債</t>
  </si>
  <si>
    <t>De</t>
  </si>
  <si>
    <t>金融債</t>
  </si>
  <si>
    <t>Df</t>
  </si>
  <si>
    <t>事業債</t>
  </si>
  <si>
    <t>Dg</t>
  </si>
  <si>
    <t>居住者発行外債</t>
  </si>
  <si>
    <t>Dh</t>
  </si>
  <si>
    <t>ＣＰ</t>
  </si>
  <si>
    <t>Di</t>
  </si>
  <si>
    <t>信託受益権</t>
  </si>
  <si>
    <t>Dj</t>
  </si>
  <si>
    <t>債権流動化関連商品</t>
  </si>
  <si>
    <t>E</t>
  </si>
  <si>
    <t>株式等・投資信託受益証券</t>
    <rPh sb="0" eb="3">
      <t>カブシキトウ</t>
    </rPh>
    <rPh sb="4" eb="6">
      <t>トウシ</t>
    </rPh>
    <rPh sb="6" eb="8">
      <t>シンタク</t>
    </rPh>
    <rPh sb="8" eb="10">
      <t>ジュエキ</t>
    </rPh>
    <rPh sb="10" eb="12">
      <t>ショウケン</t>
    </rPh>
    <phoneticPr fontId="7"/>
  </si>
  <si>
    <t>Ea</t>
  </si>
  <si>
    <t>株式等</t>
    <rPh sb="0" eb="2">
      <t>カブシキ</t>
    </rPh>
    <rPh sb="2" eb="3">
      <t>トウ</t>
    </rPh>
    <phoneticPr fontId="7"/>
  </si>
  <si>
    <t>Eaa</t>
  </si>
  <si>
    <t>上場株式</t>
    <rPh sb="0" eb="2">
      <t>ジョウジョウ</t>
    </rPh>
    <rPh sb="2" eb="4">
      <t>カブシキ</t>
    </rPh>
    <phoneticPr fontId="7"/>
  </si>
  <si>
    <t>Eab</t>
  </si>
  <si>
    <t>非上場株式</t>
    <rPh sb="0" eb="1">
      <t>ヒ</t>
    </rPh>
    <rPh sb="1" eb="3">
      <t>ジョウジョウ</t>
    </rPh>
    <rPh sb="3" eb="5">
      <t>カブシキ</t>
    </rPh>
    <phoneticPr fontId="7"/>
  </si>
  <si>
    <t>Eac</t>
  </si>
  <si>
    <t>その他の持分</t>
    <rPh sb="2" eb="3">
      <t>ホカ</t>
    </rPh>
    <rPh sb="4" eb="5">
      <t>モ</t>
    </rPh>
    <rPh sb="5" eb="6">
      <t>ブン</t>
    </rPh>
    <phoneticPr fontId="7"/>
  </si>
  <si>
    <t>Eb</t>
  </si>
  <si>
    <t>投資信託受益証券</t>
    <rPh sb="0" eb="2">
      <t>トウシ</t>
    </rPh>
    <rPh sb="2" eb="4">
      <t>シンタク</t>
    </rPh>
    <rPh sb="4" eb="6">
      <t>ジュエキ</t>
    </rPh>
    <rPh sb="6" eb="8">
      <t>ショウケン</t>
    </rPh>
    <phoneticPr fontId="7"/>
  </si>
  <si>
    <t>F</t>
  </si>
  <si>
    <t>保険・年金・定型保証</t>
    <rPh sb="6" eb="8">
      <t>テイケイ</t>
    </rPh>
    <rPh sb="8" eb="10">
      <t>ホショウ</t>
    </rPh>
    <phoneticPr fontId="7"/>
  </si>
  <si>
    <t>Fa</t>
  </si>
  <si>
    <t>非生命保険準備金</t>
    <rPh sb="0" eb="1">
      <t>ヒ</t>
    </rPh>
    <rPh sb="1" eb="3">
      <t>セイメイ</t>
    </rPh>
    <rPh sb="3" eb="5">
      <t>ホケン</t>
    </rPh>
    <rPh sb="5" eb="8">
      <t>ジュンビキン</t>
    </rPh>
    <phoneticPr fontId="7"/>
  </si>
  <si>
    <t>Fb</t>
  </si>
  <si>
    <t>生命保険受給権</t>
    <rPh sb="0" eb="2">
      <t>セイメイ</t>
    </rPh>
    <rPh sb="2" eb="4">
      <t>ホケン</t>
    </rPh>
    <rPh sb="4" eb="7">
      <t>ジュキュウケン</t>
    </rPh>
    <phoneticPr fontId="7"/>
  </si>
  <si>
    <t>Fc</t>
  </si>
  <si>
    <t>年金保険受給権</t>
    <rPh sb="0" eb="2">
      <t>ネンキン</t>
    </rPh>
    <rPh sb="2" eb="4">
      <t>ホケン</t>
    </rPh>
    <rPh sb="4" eb="7">
      <t>ジュキュウケン</t>
    </rPh>
    <phoneticPr fontId="7"/>
  </si>
  <si>
    <t>Fd</t>
  </si>
  <si>
    <t>年金受給権</t>
    <rPh sb="0" eb="2">
      <t>ネンキン</t>
    </rPh>
    <rPh sb="2" eb="5">
      <t>ジュキュウケン</t>
    </rPh>
    <phoneticPr fontId="7"/>
  </si>
  <si>
    <t>Fe</t>
  </si>
  <si>
    <t>年金基金の対年金責任者債権</t>
    <rPh sb="0" eb="2">
      <t>ネンキン</t>
    </rPh>
    <rPh sb="2" eb="4">
      <t>キキン</t>
    </rPh>
    <rPh sb="5" eb="6">
      <t>タイ</t>
    </rPh>
    <rPh sb="6" eb="8">
      <t>ネンキン</t>
    </rPh>
    <rPh sb="8" eb="10">
      <t>セキニン</t>
    </rPh>
    <rPh sb="10" eb="11">
      <t>シャ</t>
    </rPh>
    <rPh sb="11" eb="13">
      <t>サイケン</t>
    </rPh>
    <phoneticPr fontId="7"/>
  </si>
  <si>
    <t>Ff</t>
  </si>
  <si>
    <t>定型保証支払引当金</t>
    <rPh sb="0" eb="2">
      <t>テイケイ</t>
    </rPh>
    <rPh sb="2" eb="4">
      <t>ホショウ</t>
    </rPh>
    <rPh sb="4" eb="6">
      <t>シハラ</t>
    </rPh>
    <rPh sb="6" eb="8">
      <t>ヒキアテ</t>
    </rPh>
    <rPh sb="8" eb="9">
      <t>キン</t>
    </rPh>
    <phoneticPr fontId="7"/>
  </si>
  <si>
    <t>G</t>
  </si>
  <si>
    <t>金融派生商品・雇用者ストックオプション</t>
    <rPh sb="7" eb="10">
      <t>コヨウシャ</t>
    </rPh>
    <phoneticPr fontId="7"/>
  </si>
  <si>
    <t>Ga</t>
  </si>
  <si>
    <t>フォワード系</t>
  </si>
  <si>
    <t>Gb</t>
  </si>
  <si>
    <t>オプション系</t>
  </si>
  <si>
    <t>Gc</t>
  </si>
  <si>
    <t>雇用者ストックオプション</t>
    <rPh sb="0" eb="3">
      <t>コヨウシャ</t>
    </rPh>
    <phoneticPr fontId="7"/>
  </si>
  <si>
    <t>H</t>
  </si>
  <si>
    <t>預け金</t>
  </si>
  <si>
    <t>I</t>
  </si>
  <si>
    <t>企業間・貿易信用</t>
  </si>
  <si>
    <t>J</t>
  </si>
  <si>
    <t>未収・未払金</t>
  </si>
  <si>
    <t>K</t>
  </si>
  <si>
    <t>対外直接投資</t>
  </si>
  <si>
    <t>L</t>
  </si>
  <si>
    <t>対外証券投資</t>
  </si>
  <si>
    <t>M</t>
  </si>
  <si>
    <t>その他対外債権債務</t>
  </si>
  <si>
    <t>Ma</t>
  </si>
  <si>
    <t>うち金・ＳＤＲ等</t>
  </si>
  <si>
    <t>N</t>
  </si>
  <si>
    <t>その他</t>
  </si>
  <si>
    <t>Y</t>
  </si>
  <si>
    <t>金融資産･負債差額</t>
  </si>
  <si>
    <t>Z</t>
  </si>
  <si>
    <t>合計</t>
  </si>
  <si>
    <t>２．金融資産・負債残高表 (Financial Assets and Liabilities)</t>
  </si>
  <si>
    <t>2017年 9月末(速報)</t>
    <phoneticPr fontId="11"/>
  </si>
  <si>
    <t xml:space="preserve"> （</t>
  </si>
  <si>
    <t>）</t>
  </si>
  <si>
    <t>G124E4440</t>
  </si>
  <si>
    <t>（１）全体表 (All Sectors)</t>
  </si>
  <si>
    <t>End of September 2017(Preliminary)</t>
    <phoneticPr fontId="11"/>
  </si>
  <si>
    <t>金融機関</t>
  </si>
  <si>
    <t>非金融法人企業</t>
  </si>
  <si>
    <t>一般政府</t>
  </si>
  <si>
    <t>　</t>
  </si>
  <si>
    <t>民間非金融法人企業</t>
  </si>
  <si>
    <t>公的非金融法人企業</t>
  </si>
  <si>
    <t>中央政府</t>
  </si>
  <si>
    <t>資産(A)</t>
  </si>
  <si>
    <t>負債(L)</t>
  </si>
  <si>
    <t>W</t>
  </si>
  <si>
    <t>（参考）外貨準備</t>
  </si>
  <si>
    <t>家計</t>
  </si>
  <si>
    <t>対家計</t>
  </si>
  <si>
    <t>海外</t>
  </si>
  <si>
    <t>合計</t>
    <rPh sb="0" eb="2">
      <t>ゴウケイ</t>
    </rPh>
    <phoneticPr fontId="11"/>
  </si>
  <si>
    <t>地方公共団体</t>
  </si>
  <si>
    <t>社会保障基金</t>
  </si>
  <si>
    <t xml:space="preserve"> </t>
    <phoneticPr fontId="11"/>
  </si>
  <si>
    <t>民間非営利団体</t>
  </si>
  <si>
    <t>（1-6の合計）</t>
    <rPh sb="5" eb="7">
      <t>ゴウケイ</t>
    </rPh>
    <phoneticPr fontId="11"/>
  </si>
  <si>
    <t>うち公的年金</t>
  </si>
  <si>
    <t>（単位　億円＜\ 100 million＞）</t>
    <phoneticPr fontId="11"/>
  </si>
  <si>
    <t>End of September 2017(Preliminary)</t>
    <phoneticPr fontId="3"/>
  </si>
  <si>
    <t xml:space="preserve"> </t>
    <phoneticPr fontId="3"/>
  </si>
  <si>
    <t>現金・預金</t>
    <rPh sb="0" eb="2">
      <t>ゲンキン</t>
    </rPh>
    <rPh sb="3" eb="5">
      <t>ヨキン</t>
    </rPh>
    <phoneticPr fontId="3"/>
  </si>
  <si>
    <t>証券</t>
    <rPh sb="0" eb="2">
      <t>ショウケン</t>
    </rPh>
    <phoneticPr fontId="3"/>
  </si>
  <si>
    <t>保険・年金・定型保証</t>
    <rPh sb="0" eb="2">
      <t>ホケン</t>
    </rPh>
    <rPh sb="3" eb="5">
      <t>ネンキン</t>
    </rPh>
    <rPh sb="6" eb="8">
      <t>テイケイ</t>
    </rPh>
    <rPh sb="8" eb="10">
      <t>ホショウ</t>
    </rPh>
    <phoneticPr fontId="3"/>
  </si>
  <si>
    <t>201709末</t>
    <rPh sb="6" eb="7">
      <t>マツ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</si>
  <si>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</si>
  <si>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</si>
  <si>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借入</t>
    <rPh sb="0" eb="2">
      <t>カリイレ</t>
    </rPh>
    <phoneticPr fontId="3"/>
  </si>
  <si>
    <t>剰余金</t>
    <rPh sb="0" eb="3">
      <t>ジョウヨキン</t>
    </rPh>
    <phoneticPr fontId="3"/>
  </si>
  <si>
    <t>資産</t>
    <rPh sb="0" eb="2">
      <t>シサン</t>
    </rPh>
    <phoneticPr fontId="3"/>
  </si>
  <si>
    <t>負債</t>
    <rPh sb="0" eb="2">
      <t>フサイ</t>
    </rPh>
    <phoneticPr fontId="3"/>
  </si>
  <si>
    <t>201612末</t>
    <rPh sb="6" eb="7">
      <t>マツ</t>
    </rPh>
    <phoneticPr fontId="3"/>
  </si>
  <si>
    <t>（単位：億円）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</si>
</sst>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indexed="63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2"/>
      <color rgb="FFFF0000"/>
      <name val="ＭＳ 明朝"/>
      <family val="1"/>
      <charset val="128"/>
    </font>
    <font>
      <b/>
      <sz val="12"/>
      <color rgb="FF0070C0"/>
      <name val="ＭＳ 明朝"/>
      <family val="1"/>
      <charset val="128"/>
    </font>
    <font>
      <b/>
      <i/>
      <sz val="12"/>
      <color rgb="FF0070C0"/>
      <name val="ＭＳ 明朝"/>
      <family val="1"/>
      <charset val="128"/>
    </font>
    <font>
      <b/>
      <i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80">
    <xf numFmtId="0" fontId="0" fillId="0" borderId="0" xfId="0">
      <alignment vertical="center"/>
    </xf>
    <xf numFmtId="38" fontId="2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2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1" xfId="1" quotePrefix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12" xfId="1" applyFont="1" applyBorder="1" applyAlignment="1">
      <alignment vertical="center"/>
    </xf>
    <xf numFmtId="38" fontId="6" fillId="0" borderId="10" xfId="1" quotePrefix="1" applyFont="1" applyFill="1" applyBorder="1" applyAlignment="1">
      <alignment horizontal="left" vertical="center"/>
    </xf>
    <xf numFmtId="38" fontId="6" fillId="0" borderId="6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6" xfId="1" quotePrefix="1" applyFont="1" applyBorder="1" applyAlignment="1">
      <alignment horizontal="left" vertical="center"/>
    </xf>
    <xf numFmtId="38" fontId="6" fillId="0" borderId="7" xfId="1" applyFont="1" applyBorder="1" applyAlignment="1">
      <alignment vertical="center"/>
    </xf>
    <xf numFmtId="38" fontId="6" fillId="0" borderId="4" xfId="1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38" fontId="6" fillId="0" borderId="14" xfId="1" quotePrefix="1" applyFont="1" applyBorder="1" applyAlignment="1">
      <alignment horizontal="left"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5" xfId="1" quotePrefix="1" applyFont="1" applyFill="1" applyBorder="1" applyAlignment="1">
      <alignment horizontal="left" vertical="center"/>
    </xf>
    <xf numFmtId="38" fontId="6" fillId="0" borderId="16" xfId="1" quotePrefix="1" applyFont="1" applyBorder="1" applyAlignment="1">
      <alignment horizontal="left" vertical="center"/>
    </xf>
    <xf numFmtId="38" fontId="6" fillId="0" borderId="17" xfId="1" quotePrefix="1" applyFont="1" applyBorder="1" applyAlignment="1">
      <alignment horizontal="left" vertical="center"/>
    </xf>
    <xf numFmtId="38" fontId="6" fillId="0" borderId="11" xfId="1" applyFont="1" applyFill="1" applyBorder="1" applyAlignment="1">
      <alignment vertical="center"/>
    </xf>
    <xf numFmtId="38" fontId="6" fillId="0" borderId="11" xfId="1" quotePrefix="1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8" fontId="6" fillId="0" borderId="11" xfId="1" applyFont="1" applyFill="1" applyBorder="1" applyAlignment="1">
      <alignment horizontal="left" vertical="center"/>
    </xf>
    <xf numFmtId="38" fontId="6" fillId="0" borderId="19" xfId="1" applyFont="1" applyBorder="1" applyAlignment="1">
      <alignment vertical="center"/>
    </xf>
    <xf numFmtId="38" fontId="6" fillId="0" borderId="17" xfId="1" quotePrefix="1" applyFont="1" applyFill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3" xfId="1" quotePrefix="1" applyFont="1" applyBorder="1" applyAlignment="1">
      <alignment horizontal="left" vertical="center"/>
    </xf>
    <xf numFmtId="38" fontId="6" fillId="0" borderId="24" xfId="1" applyFont="1" applyFill="1" applyBorder="1" applyAlignment="1">
      <alignment vertical="center"/>
    </xf>
    <xf numFmtId="38" fontId="6" fillId="0" borderId="25" xfId="1" quotePrefix="1" applyFont="1" applyBorder="1" applyAlignment="1">
      <alignment horizontal="left" vertical="center"/>
    </xf>
    <xf numFmtId="38" fontId="6" fillId="0" borderId="17" xfId="1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8" xfId="1" quotePrefix="1" applyFont="1" applyBorder="1" applyAlignment="1">
      <alignment horizontal="left" vertical="center"/>
    </xf>
    <xf numFmtId="38" fontId="6" fillId="0" borderId="9" xfId="1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38" fontId="6" fillId="0" borderId="28" xfId="1" applyFont="1" applyBorder="1" applyAlignment="1">
      <alignment horizontal="left" vertical="center"/>
    </xf>
    <xf numFmtId="38" fontId="6" fillId="0" borderId="18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18" xfId="1" applyFont="1" applyBorder="1" applyAlignment="1">
      <alignment horizontal="left" vertical="center"/>
    </xf>
    <xf numFmtId="38" fontId="6" fillId="0" borderId="18" xfId="1" quotePrefix="1" applyFont="1" applyBorder="1" applyAlignment="1">
      <alignment horizontal="left"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center"/>
    </xf>
    <xf numFmtId="0" fontId="10" fillId="2" borderId="0" xfId="0" quotePrefix="1" applyFont="1" applyFill="1" applyAlignment="1">
      <alignment horizontal="left"/>
    </xf>
    <xf numFmtId="0" fontId="10" fillId="2" borderId="0" xfId="0" applyFont="1" applyFill="1" applyAlignment="1">
      <alignment horizontal="left"/>
    </xf>
    <xf numFmtId="38" fontId="12" fillId="0" borderId="0" xfId="1" applyFont="1" applyBorder="1" applyAlignment="1"/>
    <xf numFmtId="0" fontId="13" fillId="0" borderId="0" xfId="2" applyFont="1"/>
    <xf numFmtId="0" fontId="10" fillId="2" borderId="0" xfId="0" applyFont="1" applyFill="1" applyAlignment="1"/>
    <xf numFmtId="0" fontId="14" fillId="0" borderId="0" xfId="2" applyFont="1"/>
    <xf numFmtId="0" fontId="0" fillId="0" borderId="0" xfId="0" applyAlignment="1"/>
    <xf numFmtId="0" fontId="8" fillId="0" borderId="0" xfId="2" applyFont="1"/>
    <xf numFmtId="38" fontId="14" fillId="0" borderId="0" xfId="1" applyFont="1" applyBorder="1" applyAlignment="1">
      <alignment horizontal="left"/>
    </xf>
    <xf numFmtId="0" fontId="15" fillId="0" borderId="0" xfId="2" applyFont="1" applyAlignment="1">
      <alignment horizontal="right"/>
    </xf>
    <xf numFmtId="0" fontId="10" fillId="0" borderId="0" xfId="2" applyFont="1" applyAlignment="1">
      <alignment vertical="center"/>
    </xf>
    <xf numFmtId="38" fontId="15" fillId="0" borderId="1" xfId="1" applyFont="1" applyFill="1" applyBorder="1" applyAlignment="1">
      <alignment horizontal="centerContinuous" vertical="center"/>
    </xf>
    <xf numFmtId="38" fontId="15" fillId="0" borderId="2" xfId="1" applyFont="1" applyFill="1" applyBorder="1" applyAlignment="1">
      <alignment horizontal="centerContinuous" vertical="center"/>
    </xf>
    <xf numFmtId="38" fontId="15" fillId="0" borderId="32" xfId="1" applyFont="1" applyFill="1" applyBorder="1" applyAlignment="1">
      <alignment horizontal="centerContinuous" vertical="center"/>
    </xf>
    <xf numFmtId="38" fontId="15" fillId="0" borderId="30" xfId="1" applyFont="1" applyFill="1" applyBorder="1" applyAlignment="1">
      <alignment vertical="center"/>
    </xf>
    <xf numFmtId="38" fontId="15" fillId="0" borderId="33" xfId="1" applyFont="1" applyFill="1" applyBorder="1" applyAlignment="1">
      <alignment vertical="center"/>
    </xf>
    <xf numFmtId="38" fontId="15" fillId="0" borderId="4" xfId="1" applyFont="1" applyFill="1" applyBorder="1" applyAlignment="1">
      <alignment horizontal="centerContinuous" vertical="center"/>
    </xf>
    <xf numFmtId="38" fontId="15" fillId="0" borderId="0" xfId="1" applyFont="1" applyFill="1" applyBorder="1" applyAlignment="1">
      <alignment horizontal="centerContinuous" vertical="center"/>
    </xf>
    <xf numFmtId="38" fontId="15" fillId="0" borderId="14" xfId="1" applyFont="1" applyFill="1" applyBorder="1" applyAlignment="1">
      <alignment horizontal="centerContinuous" vertical="center"/>
    </xf>
    <xf numFmtId="38" fontId="15" fillId="0" borderId="5" xfId="1" applyFont="1" applyFill="1" applyBorder="1" applyAlignment="1">
      <alignment horizontal="centerContinuous" vertical="center"/>
    </xf>
    <xf numFmtId="38" fontId="15" fillId="0" borderId="34" xfId="1" applyFont="1" applyFill="1" applyBorder="1" applyAlignment="1">
      <alignment horizontal="centerContinuous" vertical="center"/>
    </xf>
    <xf numFmtId="38" fontId="16" fillId="0" borderId="35" xfId="1" applyFont="1" applyFill="1" applyBorder="1" applyAlignment="1">
      <alignment horizontal="centerContinuous" vertical="center"/>
    </xf>
    <xf numFmtId="38" fontId="16" fillId="0" borderId="9" xfId="1" applyFont="1" applyFill="1" applyBorder="1" applyAlignment="1">
      <alignment horizontal="centerContinuous" vertical="center"/>
    </xf>
    <xf numFmtId="38" fontId="16" fillId="0" borderId="11" xfId="1" applyFont="1" applyFill="1" applyBorder="1" applyAlignment="1">
      <alignment horizontal="centerContinuous" vertical="center"/>
    </xf>
    <xf numFmtId="38" fontId="16" fillId="0" borderId="10" xfId="1" applyFont="1" applyFill="1" applyBorder="1" applyAlignment="1">
      <alignment horizontal="centerContinuous" vertical="center"/>
    </xf>
    <xf numFmtId="38" fontId="16" fillId="0" borderId="36" xfId="1" applyFont="1" applyFill="1" applyBorder="1" applyAlignment="1">
      <alignment horizontal="centerContinuous" vertical="center"/>
    </xf>
    <xf numFmtId="38" fontId="6" fillId="0" borderId="13" xfId="1" applyFont="1" applyFill="1" applyBorder="1" applyAlignment="1">
      <alignment horizontal="center" vertical="center"/>
    </xf>
    <xf numFmtId="38" fontId="17" fillId="0" borderId="1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17" fillId="0" borderId="37" xfId="1" applyFont="1" applyFill="1" applyBorder="1" applyAlignment="1">
      <alignment horizontal="center" vertical="center"/>
    </xf>
    <xf numFmtId="38" fontId="17" fillId="0" borderId="6" xfId="1" applyFont="1" applyFill="1" applyBorder="1" applyAlignment="1">
      <alignment horizontal="center" vertical="center"/>
    </xf>
    <xf numFmtId="38" fontId="17" fillId="0" borderId="38" xfId="1" applyFont="1" applyFill="1" applyBorder="1" applyAlignment="1">
      <alignment horizontal="center" vertical="center"/>
    </xf>
    <xf numFmtId="3" fontId="6" fillId="0" borderId="39" xfId="2" quotePrefix="1" applyNumberFormat="1" applyFont="1" applyFill="1" applyBorder="1" applyAlignment="1">
      <alignment horizontal="right" vertical="center"/>
    </xf>
    <xf numFmtId="3" fontId="6" fillId="0" borderId="25" xfId="2" quotePrefix="1" applyNumberFormat="1" applyFont="1" applyFill="1" applyBorder="1" applyAlignment="1">
      <alignment horizontal="right" vertical="center"/>
    </xf>
    <xf numFmtId="3" fontId="6" fillId="0" borderId="19" xfId="2" quotePrefix="1" applyNumberFormat="1" applyFont="1" applyFill="1" applyBorder="1" applyAlignment="1">
      <alignment horizontal="right" vertical="center"/>
    </xf>
    <xf numFmtId="3" fontId="6" fillId="0" borderId="38" xfId="2" quotePrefix="1" applyNumberFormat="1" applyFont="1" applyFill="1" applyBorder="1" applyAlignment="1">
      <alignment horizontal="right" vertical="center"/>
    </xf>
    <xf numFmtId="3" fontId="6" fillId="0" borderId="40" xfId="2" quotePrefix="1" applyNumberFormat="1" applyFont="1" applyFill="1" applyBorder="1" applyAlignment="1">
      <alignment horizontal="right" vertical="center"/>
    </xf>
    <xf numFmtId="3" fontId="6" fillId="0" borderId="41" xfId="2" quotePrefix="1" applyNumberFormat="1" applyFont="1" applyFill="1" applyBorder="1" applyAlignment="1">
      <alignment horizontal="right" vertical="center"/>
    </xf>
    <xf numFmtId="3" fontId="6" fillId="0" borderId="42" xfId="2" quotePrefix="1" applyNumberFormat="1" applyFont="1" applyFill="1" applyBorder="1" applyAlignment="1">
      <alignment horizontal="right" vertical="center"/>
    </xf>
    <xf numFmtId="3" fontId="6" fillId="0" borderId="43" xfId="2" quotePrefix="1" applyNumberFormat="1" applyFont="1" applyFill="1" applyBorder="1" applyAlignment="1">
      <alignment horizontal="right" vertical="center"/>
    </xf>
    <xf numFmtId="3" fontId="6" fillId="0" borderId="44" xfId="2" quotePrefix="1" applyNumberFormat="1" applyFont="1" applyFill="1" applyBorder="1" applyAlignment="1">
      <alignment horizontal="right" vertical="center"/>
    </xf>
    <xf numFmtId="3" fontId="6" fillId="0" borderId="24" xfId="2" quotePrefix="1" applyNumberFormat="1" applyFont="1" applyFill="1" applyBorder="1" applyAlignment="1">
      <alignment horizontal="right" vertical="center"/>
    </xf>
    <xf numFmtId="3" fontId="6" fillId="0" borderId="45" xfId="2" quotePrefix="1" applyNumberFormat="1" applyFont="1" applyFill="1" applyBorder="1" applyAlignment="1">
      <alignment horizontal="right" vertical="center"/>
    </xf>
    <xf numFmtId="3" fontId="6" fillId="0" borderId="33" xfId="2" quotePrefix="1" applyNumberFormat="1" applyFont="1" applyFill="1" applyBorder="1" applyAlignment="1">
      <alignment horizontal="right" vertical="center"/>
    </xf>
    <xf numFmtId="3" fontId="6" fillId="0" borderId="46" xfId="2" quotePrefix="1" applyNumberFormat="1" applyFont="1" applyFill="1" applyBorder="1" applyAlignment="1">
      <alignment horizontal="right" vertical="center"/>
    </xf>
    <xf numFmtId="3" fontId="6" fillId="0" borderId="47" xfId="2" quotePrefix="1" applyNumberFormat="1" applyFont="1" applyFill="1" applyBorder="1" applyAlignment="1">
      <alignment horizontal="right" vertical="center"/>
    </xf>
    <xf numFmtId="3" fontId="6" fillId="0" borderId="15" xfId="2" quotePrefix="1" applyNumberFormat="1" applyFont="1" applyFill="1" applyBorder="1" applyAlignment="1">
      <alignment horizontal="right" vertical="center"/>
    </xf>
    <xf numFmtId="3" fontId="6" fillId="0" borderId="21" xfId="2" quotePrefix="1" applyNumberFormat="1" applyFont="1" applyFill="1" applyBorder="1" applyAlignment="1">
      <alignment horizontal="right" vertical="center"/>
    </xf>
    <xf numFmtId="3" fontId="6" fillId="0" borderId="23" xfId="2" quotePrefix="1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15" fillId="0" borderId="3" xfId="1" applyFont="1" applyFill="1" applyBorder="1" applyAlignment="1">
      <alignment horizontal="centerContinuous" vertical="center"/>
    </xf>
    <xf numFmtId="38" fontId="15" fillId="0" borderId="48" xfId="1" applyFont="1" applyFill="1" applyBorder="1" applyAlignment="1">
      <alignment horizontal="centerContinuous" vertical="center"/>
    </xf>
    <xf numFmtId="38" fontId="4" fillId="0" borderId="3" xfId="1" applyFont="1" applyBorder="1" applyAlignment="1">
      <alignment vertical="center"/>
    </xf>
    <xf numFmtId="38" fontId="15" fillId="0" borderId="27" xfId="1" applyFont="1" applyFill="1" applyBorder="1" applyAlignment="1">
      <alignment horizontal="centerContinuous" vertical="center"/>
    </xf>
    <xf numFmtId="38" fontId="15" fillId="0" borderId="18" xfId="1" applyFont="1" applyFill="1" applyBorder="1" applyAlignment="1">
      <alignment horizontal="centerContinuous" vertical="center"/>
    </xf>
    <xf numFmtId="38" fontId="15" fillId="0" borderId="22" xfId="1" applyFont="1" applyFill="1" applyBorder="1" applyAlignment="1">
      <alignment horizontal="centerContinuous" vertical="center"/>
    </xf>
    <xf numFmtId="38" fontId="15" fillId="0" borderId="4" xfId="1" applyFont="1" applyFill="1" applyBorder="1" applyAlignment="1">
      <alignment vertical="center"/>
    </xf>
    <xf numFmtId="38" fontId="15" fillId="0" borderId="5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38" fontId="15" fillId="0" borderId="49" xfId="1" applyFont="1" applyFill="1" applyBorder="1" applyAlignment="1">
      <alignment horizontal="centerContinuous" vertical="center"/>
    </xf>
    <xf numFmtId="38" fontId="4" fillId="0" borderId="5" xfId="1" applyFont="1" applyBorder="1" applyAlignment="1">
      <alignment vertical="center"/>
    </xf>
    <xf numFmtId="1" fontId="16" fillId="0" borderId="11" xfId="1" applyNumberFormat="1" applyFont="1" applyFill="1" applyBorder="1" applyAlignment="1">
      <alignment horizontal="centerContinuous" vertical="center"/>
    </xf>
    <xf numFmtId="1" fontId="16" fillId="0" borderId="10" xfId="1" applyNumberFormat="1" applyFont="1" applyFill="1" applyBorder="1" applyAlignment="1">
      <alignment horizontal="centerContinuous" vertical="center"/>
    </xf>
    <xf numFmtId="38" fontId="16" fillId="0" borderId="50" xfId="1" applyFont="1" applyFill="1" applyBorder="1" applyAlignment="1">
      <alignment vertical="center"/>
    </xf>
    <xf numFmtId="38" fontId="16" fillId="0" borderId="10" xfId="1" applyFont="1" applyFill="1" applyBorder="1" applyAlignment="1">
      <alignment vertical="center"/>
    </xf>
    <xf numFmtId="38" fontId="17" fillId="0" borderId="51" xfId="1" applyFont="1" applyFill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" fontId="6" fillId="0" borderId="52" xfId="2" quotePrefix="1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3" fontId="6" fillId="0" borderId="37" xfId="2" quotePrefix="1" applyNumberFormat="1" applyFont="1" applyFill="1" applyBorder="1" applyAlignment="1">
      <alignment horizontal="right" vertical="center"/>
    </xf>
    <xf numFmtId="3" fontId="6" fillId="0" borderId="53" xfId="2" quotePrefix="1" applyNumberFormat="1" applyFont="1" applyFill="1" applyBorder="1" applyAlignment="1">
      <alignment horizontal="right" vertical="center"/>
    </xf>
    <xf numFmtId="3" fontId="6" fillId="0" borderId="54" xfId="2" quotePrefix="1" applyNumberFormat="1" applyFont="1" applyFill="1" applyBorder="1" applyAlignment="1">
      <alignment horizontal="right" vertical="center"/>
    </xf>
    <xf numFmtId="3" fontId="6" fillId="0" borderId="55" xfId="2" quotePrefix="1" applyNumberFormat="1" applyFont="1" applyFill="1" applyBorder="1" applyAlignment="1">
      <alignment horizontal="right" vertical="center"/>
    </xf>
    <xf numFmtId="3" fontId="6" fillId="0" borderId="36" xfId="2" quotePrefix="1" applyNumberFormat="1" applyFont="1" applyFill="1" applyBorder="1" applyAlignment="1">
      <alignment horizontal="right" vertical="center"/>
    </xf>
    <xf numFmtId="3" fontId="6" fillId="0" borderId="56" xfId="2" quotePrefix="1" applyNumberFormat="1" applyFont="1" applyFill="1" applyBorder="1" applyAlignment="1">
      <alignment horizontal="right" vertical="center"/>
    </xf>
    <xf numFmtId="3" fontId="6" fillId="0" borderId="57" xfId="2" quotePrefix="1" applyNumberFormat="1" applyFont="1" applyFill="1" applyBorder="1" applyAlignment="1">
      <alignment horizontal="right" vertical="center"/>
    </xf>
    <xf numFmtId="3" fontId="6" fillId="0" borderId="58" xfId="2" quotePrefix="1" applyNumberFormat="1" applyFont="1" applyFill="1" applyBorder="1" applyAlignment="1">
      <alignment horizontal="right" vertical="center"/>
    </xf>
    <xf numFmtId="3" fontId="6" fillId="0" borderId="59" xfId="2" quotePrefix="1" applyNumberFormat="1" applyFont="1" applyFill="1" applyBorder="1" applyAlignment="1">
      <alignment horizontal="right" vertical="center"/>
    </xf>
    <xf numFmtId="3" fontId="6" fillId="0" borderId="60" xfId="2" quotePrefix="1" applyNumberFormat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center" vertical="center"/>
    </xf>
    <xf numFmtId="3" fontId="6" fillId="0" borderId="0" xfId="2" quotePrefix="1" applyNumberFormat="1" applyFont="1" applyFill="1" applyBorder="1" applyAlignment="1">
      <alignment horizontal="right" vertical="center"/>
    </xf>
    <xf numFmtId="3" fontId="18" fillId="0" borderId="0" xfId="1" applyNumberFormat="1" applyFont="1" applyFill="1" applyAlignment="1">
      <alignment horizontal="right" vertical="center"/>
    </xf>
    <xf numFmtId="0" fontId="0" fillId="0" borderId="0" xfId="0" applyFill="1" applyAlignment="1"/>
    <xf numFmtId="38" fontId="14" fillId="0" borderId="0" xfId="1" applyFont="1" applyBorder="1" applyAlignment="1">
      <alignment horizontal="right"/>
    </xf>
    <xf numFmtId="0" fontId="10" fillId="0" borderId="0" xfId="2" applyFont="1" applyFill="1"/>
    <xf numFmtId="0" fontId="14" fillId="0" borderId="0" xfId="2" applyFont="1" applyAlignment="1">
      <alignment horizontal="right"/>
    </xf>
    <xf numFmtId="0" fontId="15" fillId="0" borderId="0" xfId="2" quotePrefix="1" applyFont="1" applyAlignment="1">
      <alignment horizontal="right"/>
    </xf>
    <xf numFmtId="3" fontId="21" fillId="0" borderId="39" xfId="2" quotePrefix="1" applyNumberFormat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0" fillId="0" borderId="0" xfId="0" applyBorder="1">
      <alignment vertical="center"/>
    </xf>
    <xf numFmtId="38" fontId="5" fillId="0" borderId="0" xfId="1" applyFont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0" xfId="1" quotePrefix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0" xfId="1" quotePrefix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" fontId="22" fillId="0" borderId="25" xfId="2" quotePrefix="1" applyNumberFormat="1" applyFont="1" applyFill="1" applyBorder="1" applyAlignment="1">
      <alignment horizontal="right" vertical="center"/>
    </xf>
    <xf numFmtId="3" fontId="10" fillId="0" borderId="0" xfId="2" applyNumberFormat="1" applyFont="1" applyAlignment="1">
      <alignment vertical="center"/>
    </xf>
    <xf numFmtId="3" fontId="22" fillId="0" borderId="0" xfId="2" quotePrefix="1" applyNumberFormat="1" applyFont="1" applyFill="1" applyBorder="1" applyAlignment="1">
      <alignment horizontal="right" vertical="center"/>
    </xf>
    <xf numFmtId="3" fontId="23" fillId="0" borderId="56" xfId="2" quotePrefix="1" applyNumberFormat="1" applyFont="1" applyFill="1" applyBorder="1" applyAlignment="1">
      <alignment horizontal="right" vertical="center"/>
    </xf>
    <xf numFmtId="3" fontId="23" fillId="0" borderId="25" xfId="2" quotePrefix="1" applyNumberFormat="1" applyFont="1" applyFill="1" applyBorder="1" applyAlignment="1">
      <alignment horizontal="right" vertical="center"/>
    </xf>
    <xf numFmtId="3" fontId="24" fillId="0" borderId="39" xfId="2" quotePrefix="1" applyNumberFormat="1" applyFont="1" applyFill="1" applyBorder="1" applyAlignment="1">
      <alignment horizontal="right" vertical="center"/>
    </xf>
    <xf numFmtId="3" fontId="24" fillId="0" borderId="21" xfId="2" quotePrefix="1" applyNumberFormat="1" applyFont="1" applyFill="1" applyBorder="1" applyAlignment="1">
      <alignment horizontal="right" vertical="center"/>
    </xf>
    <xf numFmtId="3" fontId="24" fillId="0" borderId="0" xfId="1" applyNumberFormat="1" applyFont="1" applyFill="1" applyAlignment="1">
      <alignment horizontal="right" vertical="center"/>
    </xf>
    <xf numFmtId="0" fontId="0" fillId="0" borderId="0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19" fillId="0" borderId="0" xfId="2" applyFont="1" applyAlignment="1">
      <alignment horizontal="right"/>
    </xf>
    <xf numFmtId="0" fontId="20" fillId="0" borderId="0" xfId="0" applyFont="1" applyAlignment="1">
      <alignment horizontal="right"/>
    </xf>
  </cellXfs>
  <cellStyles count="3">
    <cellStyle name="桁区切り" xfId="1" builtinId="6"/>
    <cellStyle name="標準" xfId="0" builtinId="0"/>
    <cellStyle name="標準_計表定義" xfId="2" xr:uid="{B18C938E-5600-41F2-9F68-873CABD778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</a:t>
            </a:r>
            <a:r>
              <a:rPr lang="en-US" altLang="ja-JP"/>
              <a:t>BS</a:t>
            </a:r>
            <a:r>
              <a:rPr lang="ja-JP" altLang="en-US"/>
              <a:t>・</a:t>
            </a:r>
            <a:r>
              <a:rPr lang="en-US" altLang="ja-JP"/>
              <a:t>201709</a:t>
            </a:r>
            <a:r>
              <a:rPr lang="ja-JP" altLang="en-US"/>
              <a:t>末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142488242195582"/>
          <c:y val="0.15476851851851853"/>
          <c:w val="0.65378571645571815"/>
          <c:h val="0.7189432050160397"/>
        </c:manualLayout>
      </c:layout>
      <c:barChart>
        <c:barDir val="col"/>
        <c:grouping val="stacked"/>
        <c:varyColors val="0"/>
        <c:ser>
          <c:idx val="2"/>
          <c:order val="0"/>
          <c:tx>
            <c:v>その他</c:v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F3-4D56-954C-3E7E7C8E363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F3-4D56-954C-3E7E7C8E363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家計BS!$D$5</c:f>
              <c:numCache>
                <c:formatCode>#,##0_);[Red]\(#,##0\)</c:formatCode>
                <c:ptCount val="1"/>
                <c:pt idx="0">
                  <c:v>565593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36-4A44-A4F4-906570B6B1E2}"/>
            </c:ext>
          </c:extLst>
        </c:ser>
        <c:ser>
          <c:idx val="1"/>
          <c:order val="1"/>
          <c:tx>
            <c:v>保険・・・＆剰余金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F36-4A44-A4F4-906570B6B1E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2F36-4A44-A4F4-906570B6B1E2}"/>
              </c:ext>
            </c:extLst>
          </c:dPt>
          <c:dLbls>
            <c:dLbl>
              <c:idx val="0"/>
              <c:layout>
                <c:manualLayout>
                  <c:x val="5.3710489847322643E-4"/>
                  <c:y val="-2.90547453849134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42959754570771"/>
                      <c:h val="9.80556080573819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F36-4A44-A4F4-906570B6B1E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28866351969968"/>
                      <c:h val="0.141005768396200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2F36-4A44-A4F4-906570B6B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(家計BS!$D$4,家計BS!$D$9)</c:f>
              <c:numCache>
                <c:formatCode>#,##0_);[Red]\(#,##0\)</c:formatCode>
                <c:ptCount val="2"/>
                <c:pt idx="0">
                  <c:v>5207834</c:v>
                </c:pt>
                <c:pt idx="1">
                  <c:v>15271110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36-4A44-A4F4-906570B6B1E2}"/>
            </c:ext>
          </c:extLst>
        </c:ser>
        <c:ser>
          <c:idx val="3"/>
          <c:order val="2"/>
          <c:tx>
            <c:v>証券・その他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F3-4D56-954C-3E7E7C8E3635}"/>
              </c:ext>
            </c:extLst>
          </c:dPt>
          <c:dLbls>
            <c:dLbl>
              <c:idx val="0"/>
              <c:layout>
                <c:manualLayout>
                  <c:x val="-1.1231447108580418E-2"/>
                  <c:y val="-6.146162365461362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0776588240115"/>
                      <c:h val="0.141005768396200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7F3-4D56-954C-3E7E7C8E3635}"/>
                </c:ext>
              </c:extLst>
            </c:dLbl>
            <c:dLbl>
              <c:idx val="1"/>
              <c:layout>
                <c:manualLayout>
                  <c:x val="0.2208851264687475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36-4A44-A4F4-906570B6B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(家計BS!$D$3,家計BS!$D$8)</c:f>
              <c:numCache>
                <c:formatCode>#,##0_);[Red]\(#,##0\)</c:formatCode>
                <c:ptCount val="2"/>
                <c:pt idx="0">
                  <c:v>3250156</c:v>
                </c:pt>
                <c:pt idx="1">
                  <c:v>215379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36-4A44-A4F4-906570B6B1E2}"/>
            </c:ext>
          </c:extLst>
        </c:ser>
        <c:ser>
          <c:idx val="0"/>
          <c:order val="3"/>
          <c:tx>
            <c:v>現金・預金＆借入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6-4A44-A4F4-906570B6B1E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85704195520329"/>
                      <c:h val="0.141005768396200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F36-4A44-A4F4-906570B6B1E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2538280515565"/>
                      <c:h val="0.124645612671676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F36-4A44-A4F4-906570B6B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[1]BS!$C$2:$D$2</c:f>
              <c:strCache>
                <c:ptCount val="2"/>
                <c:pt idx="0">
                  <c:v>資産</c:v>
                </c:pt>
                <c:pt idx="1">
                  <c:v>負債・純資産</c:v>
                </c:pt>
              </c:strCache>
            </c:strRef>
          </c:cat>
          <c:val>
            <c:numRef>
              <c:f>(家計BS!$D$2,家計BS!$D$7)</c:f>
              <c:numCache>
                <c:formatCode>#,##0_);[Red]\(#,##0\)</c:formatCode>
                <c:ptCount val="2"/>
                <c:pt idx="0">
                  <c:v>9425444</c:v>
                </c:pt>
                <c:pt idx="1">
                  <c:v>2962538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6-4A44-A4F4-906570B6B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8731248"/>
        <c:axId val="408728296"/>
      </c:barChart>
      <c:catAx>
        <c:axId val="4087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28296"/>
        <c:crosses val="autoZero"/>
        <c:auto val="1"/>
        <c:lblAlgn val="ctr"/>
        <c:lblOffset val="100"/>
        <c:noMultiLvlLbl val="0"/>
      </c:catAx>
      <c:valAx>
        <c:axId val="408728296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3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0</xdr:row>
      <xdr:rowOff>133350</xdr:rowOff>
    </xdr:from>
    <xdr:to>
      <xdr:col>9</xdr:col>
      <xdr:colOff>287111</xdr:colOff>
      <xdr:row>16</xdr:row>
      <xdr:rowOff>111578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EFD942E-7AE6-41D9-8097-C5E119667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shi\OneDrive\&#12489;&#12461;&#12517;&#12513;&#12531;&#12488;\&#36001;&#21209;&#12487;&#12540;&#12479;\&#23478;&#38651;&#37327;&#36009;\&#65299;&#31038;BSPL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  <sheetName val="総資本経常利益率図"/>
      <sheetName val="Sheet1"/>
      <sheetName val="Smp"/>
    </sheetNames>
    <sheetDataSet>
      <sheetData sheetId="0">
        <row r="2">
          <cell r="C2" t="str">
            <v>資産</v>
          </cell>
          <cell r="D2" t="str">
            <v>負債・純資産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A8F7-7929-4EFD-A4C2-73B37EF7903B}">
  <dimension ref="A1:F64"/>
  <sheetViews>
    <sheetView tabSelected="1" workbookViewId="0">
      <selection activeCell="L8" sqref="L8"/>
    </sheetView>
  </sheetViews>
  <sheetFormatPr defaultRowHeight="18.75"/>
  <cols>
    <col min="1" max="1" width="6.375" style="159" customWidth="1"/>
    <col min="2" max="2" width="21.125" style="159" customWidth="1"/>
    <col min="3" max="3" width="14.375" style="159" hidden="1" customWidth="1"/>
    <col min="4" max="4" width="12.75" style="159" customWidth="1"/>
    <col min="5" max="5" width="13.25" style="159" bestFit="1" customWidth="1"/>
    <col min="6" max="16384" width="9" style="159"/>
  </cols>
  <sheetData>
    <row r="1" spans="1:6">
      <c r="B1" s="157" t="s">
        <v>160</v>
      </c>
      <c r="C1" s="167" t="s">
        <v>159</v>
      </c>
      <c r="D1" s="167" t="s">
        <v>152</v>
      </c>
      <c r="E1" s="5"/>
      <c r="F1" s="158"/>
    </row>
    <row r="2" spans="1:6">
      <c r="A2" s="176" t="s">
        <v>157</v>
      </c>
      <c r="B2" s="157" t="s">
        <v>149</v>
      </c>
      <c r="C2" s="157"/>
      <c r="D2" s="5">
        <f>'201709末'!W12</f>
        <v>9425444</v>
      </c>
      <c r="E2" s="5"/>
      <c r="F2" s="158"/>
    </row>
    <row r="3" spans="1:6">
      <c r="A3" s="177"/>
      <c r="B3" s="157" t="s">
        <v>150</v>
      </c>
      <c r="C3" s="157"/>
      <c r="D3" s="5">
        <f>'201709末'!W33+'201709末'!W44</f>
        <v>3250156</v>
      </c>
      <c r="E3" s="5"/>
      <c r="F3" s="158"/>
    </row>
    <row r="4" spans="1:6">
      <c r="A4" s="177"/>
      <c r="B4" s="157" t="s">
        <v>151</v>
      </c>
      <c r="C4" s="157"/>
      <c r="D4" s="5">
        <f>'201709末'!W50</f>
        <v>5207834</v>
      </c>
      <c r="E4" s="5"/>
      <c r="F4" s="158"/>
    </row>
    <row r="5" spans="1:6">
      <c r="A5" s="177"/>
      <c r="B5" s="157" t="s">
        <v>153</v>
      </c>
      <c r="C5" s="157"/>
      <c r="D5" s="5">
        <f>'201709末'!W71</f>
        <v>565593</v>
      </c>
      <c r="E5" s="5"/>
      <c r="F5" s="158"/>
    </row>
    <row r="6" spans="1:6">
      <c r="A6" s="177"/>
      <c r="B6" s="160" t="s">
        <v>154</v>
      </c>
      <c r="C6" s="160"/>
      <c r="D6" s="118">
        <f>SUM(D2:D5)</f>
        <v>18449027</v>
      </c>
      <c r="E6" s="118"/>
      <c r="F6" s="161"/>
    </row>
    <row r="7" spans="1:6">
      <c r="A7" s="176" t="s">
        <v>158</v>
      </c>
      <c r="B7" s="160" t="s">
        <v>155</v>
      </c>
      <c r="C7" s="160"/>
      <c r="D7" s="118">
        <f>'201709末'!X21</f>
        <v>2962538</v>
      </c>
      <c r="E7" s="118"/>
      <c r="F7" s="161"/>
    </row>
    <row r="8" spans="1:6">
      <c r="A8" s="177"/>
      <c r="B8" s="160" t="s">
        <v>153</v>
      </c>
      <c r="C8" s="160"/>
      <c r="D8" s="118">
        <f>'201709末'!X71</f>
        <v>215379</v>
      </c>
      <c r="E8" s="162"/>
      <c r="F8" s="161"/>
    </row>
    <row r="9" spans="1:6">
      <c r="B9" s="160" t="s">
        <v>156</v>
      </c>
      <c r="C9" s="160"/>
      <c r="D9" s="118">
        <f>D10-D7-D8</f>
        <v>15271110</v>
      </c>
      <c r="E9" s="163"/>
      <c r="F9" s="161"/>
    </row>
    <row r="10" spans="1:6">
      <c r="B10" s="160" t="s">
        <v>154</v>
      </c>
      <c r="C10" s="160"/>
      <c r="D10" s="118">
        <f>D6</f>
        <v>18449027</v>
      </c>
      <c r="E10" s="118"/>
      <c r="F10" s="164"/>
    </row>
    <row r="11" spans="1:6">
      <c r="B11" s="160"/>
      <c r="C11" s="160"/>
      <c r="D11" s="118"/>
      <c r="E11" s="118"/>
      <c r="F11" s="164"/>
    </row>
    <row r="12" spans="1:6">
      <c r="B12" s="160"/>
      <c r="C12" s="160"/>
      <c r="D12" s="118"/>
      <c r="E12" s="118"/>
      <c r="F12" s="161"/>
    </row>
    <row r="13" spans="1:6">
      <c r="B13" s="160"/>
      <c r="C13" s="160"/>
      <c r="D13" s="118"/>
      <c r="E13" s="118"/>
      <c r="F13" s="161"/>
    </row>
    <row r="14" spans="1:6">
      <c r="B14" s="160"/>
      <c r="C14" s="160"/>
      <c r="D14" s="162"/>
      <c r="E14" s="118"/>
      <c r="F14" s="161"/>
    </row>
    <row r="15" spans="1:6">
      <c r="B15" s="160"/>
      <c r="C15" s="160"/>
      <c r="D15" s="162"/>
      <c r="E15" s="118"/>
      <c r="F15" s="161"/>
    </row>
    <row r="16" spans="1:6">
      <c r="B16" s="160"/>
      <c r="C16" s="160"/>
      <c r="D16" s="47"/>
      <c r="E16" s="162"/>
      <c r="F16" s="161"/>
    </row>
    <row r="17" spans="2:6">
      <c r="B17" s="160"/>
      <c r="C17" s="160"/>
      <c r="D17" s="47"/>
      <c r="E17" s="118"/>
      <c r="F17" s="161"/>
    </row>
    <row r="18" spans="2:6">
      <c r="B18" s="160"/>
      <c r="C18" s="160"/>
      <c r="D18" s="118"/>
      <c r="E18" s="162"/>
      <c r="F18" s="161"/>
    </row>
    <row r="19" spans="2:6">
      <c r="B19" s="160"/>
      <c r="C19" s="160"/>
      <c r="D19" s="118"/>
      <c r="E19" s="118"/>
      <c r="F19" s="161"/>
    </row>
    <row r="20" spans="2:6">
      <c r="B20" s="160"/>
      <c r="C20" s="160"/>
      <c r="D20" s="118"/>
      <c r="E20" s="118"/>
      <c r="F20" s="161"/>
    </row>
    <row r="21" spans="2:6">
      <c r="B21" s="160"/>
      <c r="C21" s="160"/>
      <c r="D21" s="118"/>
      <c r="E21" s="118"/>
      <c r="F21" s="161"/>
    </row>
    <row r="22" spans="2:6">
      <c r="B22" s="160"/>
      <c r="C22" s="160"/>
      <c r="D22" s="118"/>
      <c r="E22" s="162"/>
      <c r="F22" s="161"/>
    </row>
    <row r="23" spans="2:6">
      <c r="B23" s="160"/>
      <c r="C23" s="160"/>
      <c r="D23" s="118"/>
      <c r="E23" s="118"/>
      <c r="F23" s="164"/>
    </row>
    <row r="24" spans="2:6">
      <c r="B24" s="160"/>
      <c r="C24" s="160"/>
      <c r="D24" s="118"/>
      <c r="E24" s="118"/>
      <c r="F24" s="161"/>
    </row>
    <row r="25" spans="2:6">
      <c r="B25" s="160"/>
      <c r="C25" s="160"/>
      <c r="D25" s="118"/>
      <c r="E25" s="162"/>
      <c r="F25" s="161"/>
    </row>
    <row r="26" spans="2:6">
      <c r="B26" s="160"/>
      <c r="C26" s="160"/>
      <c r="D26" s="118"/>
      <c r="E26" s="162"/>
      <c r="F26" s="161"/>
    </row>
    <row r="27" spans="2:6">
      <c r="B27" s="160"/>
      <c r="C27" s="160"/>
      <c r="D27" s="118"/>
      <c r="E27" s="118"/>
      <c r="F27" s="161"/>
    </row>
    <row r="28" spans="2:6">
      <c r="B28" s="160"/>
      <c r="C28" s="160"/>
      <c r="D28" s="118"/>
      <c r="E28" s="161"/>
      <c r="F28" s="161"/>
    </row>
    <row r="29" spans="2:6">
      <c r="B29" s="160"/>
      <c r="C29" s="160"/>
      <c r="D29" s="118"/>
      <c r="E29" s="164"/>
      <c r="F29" s="47"/>
    </row>
    <row r="30" spans="2:6">
      <c r="B30" s="160"/>
      <c r="C30" s="160"/>
      <c r="D30" s="118"/>
      <c r="E30" s="161"/>
      <c r="F30" s="47"/>
    </row>
    <row r="31" spans="2:6">
      <c r="B31" s="160"/>
      <c r="C31" s="160"/>
      <c r="D31" s="118"/>
      <c r="E31" s="161"/>
      <c r="F31" s="47"/>
    </row>
    <row r="32" spans="2:6">
      <c r="B32" s="160"/>
      <c r="C32" s="160"/>
      <c r="D32" s="118"/>
      <c r="E32" s="161"/>
      <c r="F32" s="47"/>
    </row>
    <row r="33" spans="2:6">
      <c r="B33" s="160"/>
      <c r="C33" s="160"/>
      <c r="D33" s="118"/>
      <c r="E33" s="161"/>
      <c r="F33" s="47"/>
    </row>
    <row r="34" spans="2:6">
      <c r="B34" s="160"/>
      <c r="C34" s="160"/>
      <c r="D34" s="118"/>
      <c r="E34" s="161"/>
      <c r="F34" s="47"/>
    </row>
    <row r="35" spans="2:6">
      <c r="B35" s="160"/>
      <c r="C35" s="160"/>
      <c r="D35" s="118"/>
      <c r="E35" s="161"/>
      <c r="F35" s="47"/>
    </row>
    <row r="36" spans="2:6">
      <c r="B36" s="160"/>
      <c r="C36" s="160"/>
      <c r="D36" s="118"/>
      <c r="E36" s="165"/>
      <c r="F36" s="47"/>
    </row>
    <row r="37" spans="2:6">
      <c r="B37" s="160"/>
      <c r="C37" s="160"/>
      <c r="D37" s="118"/>
      <c r="E37" s="164"/>
      <c r="F37" s="47"/>
    </row>
    <row r="38" spans="2:6">
      <c r="B38" s="160"/>
      <c r="C38" s="160"/>
      <c r="D38" s="162"/>
      <c r="E38" s="118"/>
      <c r="F38" s="161"/>
    </row>
    <row r="39" spans="2:6">
      <c r="B39" s="160"/>
      <c r="C39" s="160"/>
      <c r="D39" s="118"/>
      <c r="E39" s="162"/>
      <c r="F39" s="161"/>
    </row>
    <row r="40" spans="2:6">
      <c r="B40" s="160"/>
      <c r="C40" s="160"/>
      <c r="D40" s="118"/>
      <c r="E40" s="162"/>
      <c r="F40" s="161"/>
    </row>
    <row r="41" spans="2:6">
      <c r="B41" s="160"/>
      <c r="C41" s="160"/>
      <c r="D41" s="118"/>
      <c r="E41" s="162"/>
      <c r="F41" s="161"/>
    </row>
    <row r="42" spans="2:6">
      <c r="B42" s="160"/>
      <c r="C42" s="160"/>
      <c r="D42" s="118"/>
      <c r="E42" s="162"/>
      <c r="F42" s="161"/>
    </row>
    <row r="43" spans="2:6">
      <c r="B43" s="160"/>
      <c r="C43" s="160"/>
      <c r="D43" s="118"/>
      <c r="E43" s="161"/>
      <c r="F43" s="47"/>
    </row>
    <row r="44" spans="2:6">
      <c r="B44" s="160"/>
      <c r="C44" s="160"/>
      <c r="D44" s="162"/>
      <c r="E44" s="47"/>
      <c r="F44" s="47"/>
    </row>
    <row r="45" spans="2:6">
      <c r="B45" s="160"/>
      <c r="C45" s="160"/>
      <c r="D45" s="118"/>
      <c r="E45" s="161"/>
      <c r="F45" s="47"/>
    </row>
    <row r="46" spans="2:6">
      <c r="B46" s="160"/>
      <c r="C46" s="160"/>
      <c r="D46" s="118"/>
      <c r="E46" s="161"/>
      <c r="F46" s="47"/>
    </row>
    <row r="47" spans="2:6">
      <c r="B47" s="160"/>
      <c r="C47" s="160"/>
      <c r="D47" s="118"/>
      <c r="E47" s="161"/>
      <c r="F47" s="47"/>
    </row>
    <row r="48" spans="2:6">
      <c r="B48" s="160"/>
      <c r="C48" s="160"/>
      <c r="D48" s="118"/>
      <c r="E48" s="161"/>
      <c r="F48" s="47"/>
    </row>
    <row r="49" spans="2:6">
      <c r="B49" s="160"/>
      <c r="C49" s="160"/>
      <c r="D49" s="118"/>
      <c r="E49" s="161"/>
      <c r="F49" s="47"/>
    </row>
    <row r="50" spans="2:6">
      <c r="B50" s="160"/>
      <c r="C50" s="160"/>
      <c r="D50" s="118"/>
      <c r="E50" s="161"/>
      <c r="F50" s="47"/>
    </row>
    <row r="51" spans="2:6">
      <c r="B51" s="160"/>
      <c r="C51" s="160"/>
      <c r="D51" s="162"/>
      <c r="E51" s="161"/>
      <c r="F51" s="47"/>
    </row>
    <row r="52" spans="2:6">
      <c r="B52" s="160"/>
      <c r="C52" s="160"/>
      <c r="D52" s="118"/>
      <c r="E52" s="161"/>
      <c r="F52" s="47"/>
    </row>
    <row r="53" spans="2:6">
      <c r="B53" s="160"/>
      <c r="C53" s="160"/>
      <c r="D53" s="118"/>
      <c r="E53" s="161"/>
      <c r="F53" s="47"/>
    </row>
    <row r="54" spans="2:6">
      <c r="B54" s="160"/>
      <c r="C54" s="160"/>
      <c r="D54" s="118"/>
      <c r="E54" s="161"/>
      <c r="F54" s="47"/>
    </row>
    <row r="55" spans="2:6">
      <c r="B55" s="160"/>
      <c r="C55" s="160"/>
      <c r="D55" s="163"/>
      <c r="E55" s="118"/>
      <c r="F55" s="161"/>
    </row>
    <row r="56" spans="2:6">
      <c r="B56" s="160"/>
      <c r="C56" s="160"/>
      <c r="D56" s="118"/>
      <c r="E56" s="163"/>
      <c r="F56" s="161"/>
    </row>
    <row r="57" spans="2:6">
      <c r="B57" s="160"/>
      <c r="C57" s="160"/>
      <c r="D57" s="118"/>
      <c r="E57" s="118"/>
      <c r="F57" s="161"/>
    </row>
    <row r="58" spans="2:6">
      <c r="B58" s="160"/>
      <c r="C58" s="160"/>
      <c r="D58" s="162"/>
      <c r="E58" s="118"/>
      <c r="F58" s="161"/>
    </row>
    <row r="59" spans="2:6">
      <c r="B59" s="160"/>
      <c r="C59" s="160"/>
      <c r="D59" s="118"/>
      <c r="E59" s="118"/>
      <c r="F59" s="161"/>
    </row>
    <row r="60" spans="2:6">
      <c r="B60" s="160"/>
      <c r="C60" s="160"/>
      <c r="D60" s="162"/>
      <c r="E60" s="118"/>
      <c r="F60" s="161"/>
    </row>
    <row r="61" spans="2:6">
      <c r="B61" s="160"/>
      <c r="C61" s="160"/>
      <c r="D61" s="118"/>
      <c r="E61" s="162"/>
      <c r="F61" s="161"/>
    </row>
    <row r="62" spans="2:6">
      <c r="B62" s="160"/>
      <c r="C62" s="160"/>
      <c r="D62" s="163"/>
      <c r="E62" s="162"/>
      <c r="F62" s="161"/>
    </row>
    <row r="63" spans="2:6">
      <c r="B63" s="160"/>
      <c r="C63" s="160"/>
      <c r="D63" s="118"/>
      <c r="E63" s="118"/>
      <c r="F63" s="166"/>
    </row>
    <row r="64" spans="2:6">
      <c r="B64" s="160"/>
      <c r="C64" s="160"/>
      <c r="D64" s="118"/>
      <c r="E64" s="118"/>
      <c r="F64" s="161"/>
    </row>
  </sheetData>
  <mergeCells count="2">
    <mergeCell ref="A2:A6"/>
    <mergeCell ref="A7:A8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C09E-5F14-40E2-8DCB-C79F25094CDE}">
  <dimension ref="A1:AF71"/>
  <sheetViews>
    <sheetView workbookViewId="0">
      <selection activeCell="AB16" sqref="AB16"/>
    </sheetView>
  </sheetViews>
  <sheetFormatPr defaultRowHeight="13.5"/>
  <cols>
    <col min="1" max="1" width="4.875" style="67" customWidth="1"/>
    <col min="2" max="2" width="3.75" style="66" customWidth="1"/>
    <col min="3" max="3" width="3.375" style="66" customWidth="1"/>
    <col min="4" max="4" width="37.625" style="66" customWidth="1"/>
    <col min="5" max="16" width="13.75" style="66" hidden="1" customWidth="1"/>
    <col min="17" max="22" width="9" style="66" hidden="1" customWidth="1"/>
    <col min="23" max="24" width="12.125" style="66" customWidth="1"/>
    <col min="25" max="28" width="9" style="66" customWidth="1"/>
    <col min="29" max="30" width="10.875" style="66" customWidth="1"/>
    <col min="31" max="31" width="9" style="66" customWidth="1"/>
    <col min="32" max="32" width="10.5" style="66" bestFit="1" customWidth="1"/>
    <col min="33" max="16384" width="9" style="66"/>
  </cols>
  <sheetData>
    <row r="1" spans="1:32" ht="15" customHeight="1">
      <c r="J1" s="68" t="s">
        <v>118</v>
      </c>
      <c r="K1" s="69" t="s">
        <v>119</v>
      </c>
      <c r="L1" s="70"/>
      <c r="M1" s="66" t="s">
        <v>120</v>
      </c>
      <c r="N1" s="66" t="s">
        <v>121</v>
      </c>
    </row>
    <row r="2" spans="1:32" ht="15" customHeight="1">
      <c r="A2" s="71" t="s">
        <v>122</v>
      </c>
      <c r="J2" s="68" t="s">
        <v>123</v>
      </c>
      <c r="K2" s="72" t="s">
        <v>124</v>
      </c>
      <c r="L2" s="72"/>
    </row>
    <row r="3" spans="1:32" ht="32.1" customHeight="1">
      <c r="A3" s="73" t="s">
        <v>118</v>
      </c>
      <c r="B3" s="74"/>
      <c r="C3" s="73"/>
      <c r="D3" s="73"/>
      <c r="E3" s="73"/>
      <c r="F3" s="73"/>
      <c r="G3" s="73"/>
      <c r="H3" s="73"/>
      <c r="O3" s="75"/>
      <c r="P3" s="75"/>
    </row>
    <row r="4" spans="1:32" ht="32.1" customHeight="1">
      <c r="B4" s="73" t="s">
        <v>123</v>
      </c>
      <c r="C4" s="73"/>
      <c r="D4" s="73"/>
      <c r="E4" s="73"/>
      <c r="F4" s="73"/>
      <c r="G4" s="73"/>
      <c r="H4" s="73"/>
      <c r="O4" s="73"/>
      <c r="P4" s="73"/>
      <c r="AA4" s="178" t="s">
        <v>119</v>
      </c>
      <c r="AB4" s="179"/>
      <c r="AC4" s="179"/>
      <c r="AD4" s="179"/>
      <c r="AE4" s="179"/>
    </row>
    <row r="5" spans="1:32" ht="32.1" customHeight="1">
      <c r="B5" s="73"/>
      <c r="C5" s="74"/>
      <c r="D5" s="76" t="str">
        <f>K1&amp;M1&amp;K2&amp;N1</f>
        <v>2017年 9月末(速報) （End of September 2017(Preliminary)）</v>
      </c>
      <c r="E5" s="73"/>
      <c r="F5" s="73"/>
      <c r="G5" s="73"/>
      <c r="H5" s="73"/>
      <c r="N5" s="77"/>
      <c r="O5" s="73"/>
      <c r="P5" s="73"/>
      <c r="AC5" s="153"/>
      <c r="AD5" s="153"/>
      <c r="AE5" s="154" t="s">
        <v>147</v>
      </c>
    </row>
    <row r="6" spans="1:32" ht="32.1" customHeight="1" thickBot="1">
      <c r="AC6" s="153"/>
      <c r="AD6" s="153"/>
      <c r="AE6" s="155" t="s">
        <v>146</v>
      </c>
    </row>
    <row r="7" spans="1:32" s="78" customFormat="1" ht="24.95" customHeight="1">
      <c r="A7" s="1"/>
      <c r="B7" s="2"/>
      <c r="C7" s="2"/>
      <c r="D7" s="3"/>
      <c r="E7" s="79" t="s">
        <v>125</v>
      </c>
      <c r="F7" s="80"/>
      <c r="G7" s="79" t="s">
        <v>126</v>
      </c>
      <c r="H7" s="81"/>
      <c r="I7" s="82"/>
      <c r="J7" s="82"/>
      <c r="K7" s="82"/>
      <c r="L7" s="83"/>
      <c r="M7" s="79" t="s">
        <v>127</v>
      </c>
      <c r="N7" s="80"/>
      <c r="O7" s="82"/>
      <c r="P7" s="82"/>
      <c r="Q7" s="82"/>
      <c r="R7" s="82"/>
      <c r="S7" s="82"/>
      <c r="T7" s="82"/>
      <c r="U7" s="82"/>
      <c r="V7" s="83"/>
      <c r="W7" s="79" t="s">
        <v>136</v>
      </c>
      <c r="X7" s="119"/>
      <c r="Y7" s="81" t="s">
        <v>137</v>
      </c>
      <c r="Z7" s="119"/>
      <c r="AA7" s="81" t="s">
        <v>138</v>
      </c>
      <c r="AB7" s="119"/>
      <c r="AC7" s="120" t="s">
        <v>139</v>
      </c>
      <c r="AD7" s="119"/>
      <c r="AE7" s="121"/>
      <c r="AF7" s="78" t="s">
        <v>148</v>
      </c>
    </row>
    <row r="8" spans="1:32" s="78" customFormat="1" ht="24.95" customHeight="1">
      <c r="A8" s="4"/>
      <c r="B8" s="5"/>
      <c r="C8" s="5"/>
      <c r="D8" s="6"/>
      <c r="E8" s="84"/>
      <c r="F8" s="85"/>
      <c r="G8" s="84" t="s">
        <v>128</v>
      </c>
      <c r="H8" s="85"/>
      <c r="I8" s="86" t="s">
        <v>129</v>
      </c>
      <c r="J8" s="85"/>
      <c r="K8" s="86" t="s">
        <v>130</v>
      </c>
      <c r="L8" s="87"/>
      <c r="M8" s="84" t="s">
        <v>128</v>
      </c>
      <c r="N8" s="88"/>
      <c r="O8" s="86" t="s">
        <v>131</v>
      </c>
      <c r="P8" s="88"/>
      <c r="Q8" s="86" t="s">
        <v>140</v>
      </c>
      <c r="R8" s="85"/>
      <c r="S8" s="86" t="s">
        <v>141</v>
      </c>
      <c r="T8" s="122"/>
      <c r="U8" s="123" t="s">
        <v>142</v>
      </c>
      <c r="V8" s="124"/>
      <c r="W8" s="125"/>
      <c r="X8" s="126"/>
      <c r="Y8" s="86" t="s">
        <v>143</v>
      </c>
      <c r="Z8" s="87"/>
      <c r="AA8" s="127"/>
      <c r="AB8" s="126"/>
      <c r="AC8" s="128" t="s">
        <v>144</v>
      </c>
      <c r="AD8" s="87"/>
      <c r="AE8" s="129"/>
    </row>
    <row r="9" spans="1:32" s="78" customFormat="1" ht="24.95" customHeight="1">
      <c r="A9" s="4"/>
      <c r="B9" s="5"/>
      <c r="C9" s="5"/>
      <c r="D9" s="6"/>
      <c r="E9" s="84"/>
      <c r="F9" s="85"/>
      <c r="G9" s="84"/>
      <c r="H9" s="85"/>
      <c r="I9" s="86"/>
      <c r="J9" s="85"/>
      <c r="K9" s="86"/>
      <c r="L9" s="87"/>
      <c r="M9" s="84"/>
      <c r="N9" s="88"/>
      <c r="O9" s="86"/>
      <c r="P9" s="88"/>
      <c r="Q9" s="86"/>
      <c r="R9" s="85"/>
      <c r="S9" s="86"/>
      <c r="T9" s="85"/>
      <c r="U9" s="86" t="s">
        <v>145</v>
      </c>
      <c r="V9" s="87"/>
      <c r="W9" s="125"/>
      <c r="X9" s="126"/>
      <c r="Y9" s="85"/>
      <c r="Z9" s="87"/>
      <c r="AA9" s="127"/>
      <c r="AB9" s="126"/>
      <c r="AC9" s="128"/>
      <c r="AD9" s="87"/>
      <c r="AE9" s="129"/>
    </row>
    <row r="10" spans="1:32" s="78" customFormat="1" ht="24.95" customHeight="1">
      <c r="A10" s="4"/>
      <c r="B10" s="5"/>
      <c r="C10" s="5"/>
      <c r="D10" s="6"/>
      <c r="E10" s="89">
        <v>1</v>
      </c>
      <c r="F10" s="90"/>
      <c r="G10" s="89">
        <v>2</v>
      </c>
      <c r="H10" s="90"/>
      <c r="I10" s="91">
        <v>21</v>
      </c>
      <c r="J10" s="90"/>
      <c r="K10" s="91">
        <v>22</v>
      </c>
      <c r="L10" s="92"/>
      <c r="M10" s="89">
        <v>3</v>
      </c>
      <c r="N10" s="93"/>
      <c r="O10" s="91">
        <v>31</v>
      </c>
      <c r="P10" s="93"/>
      <c r="Q10" s="91">
        <v>32</v>
      </c>
      <c r="R10" s="90"/>
      <c r="S10" s="91">
        <v>33</v>
      </c>
      <c r="T10" s="90"/>
      <c r="U10" s="130">
        <v>331</v>
      </c>
      <c r="V10" s="131"/>
      <c r="W10" s="89">
        <v>4</v>
      </c>
      <c r="X10" s="92"/>
      <c r="Y10" s="89">
        <v>5</v>
      </c>
      <c r="Z10" s="92"/>
      <c r="AA10" s="91">
        <v>6</v>
      </c>
      <c r="AB10" s="92"/>
      <c r="AC10" s="132"/>
      <c r="AD10" s="133"/>
      <c r="AE10" s="129"/>
    </row>
    <row r="11" spans="1:32" s="78" customFormat="1" ht="24.95" customHeight="1" thickBot="1">
      <c r="A11" s="7"/>
      <c r="B11" s="8"/>
      <c r="C11" s="8"/>
      <c r="D11" s="9"/>
      <c r="E11" s="94" t="s">
        <v>132</v>
      </c>
      <c r="F11" s="95" t="s">
        <v>133</v>
      </c>
      <c r="G11" s="96" t="s">
        <v>132</v>
      </c>
      <c r="H11" s="95" t="s">
        <v>133</v>
      </c>
      <c r="I11" s="95" t="s">
        <v>132</v>
      </c>
      <c r="J11" s="95" t="s">
        <v>133</v>
      </c>
      <c r="K11" s="95" t="s">
        <v>132</v>
      </c>
      <c r="L11" s="97" t="s">
        <v>133</v>
      </c>
      <c r="M11" s="98" t="s">
        <v>132</v>
      </c>
      <c r="N11" s="99" t="s">
        <v>133</v>
      </c>
      <c r="O11" s="95" t="s">
        <v>132</v>
      </c>
      <c r="P11" s="99" t="s">
        <v>133</v>
      </c>
      <c r="Q11" s="95" t="s">
        <v>132</v>
      </c>
      <c r="R11" s="95" t="s">
        <v>133</v>
      </c>
      <c r="S11" s="95" t="s">
        <v>132</v>
      </c>
      <c r="T11" s="95" t="s">
        <v>133</v>
      </c>
      <c r="U11" s="95" t="s">
        <v>132</v>
      </c>
      <c r="V11" s="97" t="s">
        <v>133</v>
      </c>
      <c r="W11" s="98" t="s">
        <v>132</v>
      </c>
      <c r="X11" s="95" t="s">
        <v>133</v>
      </c>
      <c r="Y11" s="98" t="s">
        <v>132</v>
      </c>
      <c r="Z11" s="97" t="s">
        <v>133</v>
      </c>
      <c r="AA11" s="98" t="s">
        <v>132</v>
      </c>
      <c r="AB11" s="97" t="s">
        <v>133</v>
      </c>
      <c r="AC11" s="134" t="s">
        <v>132</v>
      </c>
      <c r="AD11" s="97" t="s">
        <v>133</v>
      </c>
      <c r="AE11" s="135"/>
    </row>
    <row r="12" spans="1:32" s="78" customFormat="1" ht="24.95" customHeight="1">
      <c r="A12" s="10" t="s">
        <v>0</v>
      </c>
      <c r="B12" s="11" t="s">
        <v>1</v>
      </c>
      <c r="C12" s="12"/>
      <c r="D12" s="13"/>
      <c r="E12" s="100">
        <v>6009155</v>
      </c>
      <c r="F12" s="101">
        <v>19396462</v>
      </c>
      <c r="G12" s="100">
        <v>2711186</v>
      </c>
      <c r="H12" s="101"/>
      <c r="I12" s="101">
        <v>2585818</v>
      </c>
      <c r="J12" s="101"/>
      <c r="K12" s="101">
        <v>125368</v>
      </c>
      <c r="L12" s="101"/>
      <c r="M12" s="100">
        <v>945143</v>
      </c>
      <c r="N12" s="101"/>
      <c r="O12" s="101">
        <v>330955</v>
      </c>
      <c r="P12" s="101"/>
      <c r="Q12" s="101">
        <v>403487</v>
      </c>
      <c r="R12" s="101"/>
      <c r="S12" s="101">
        <v>210701</v>
      </c>
      <c r="T12" s="101"/>
      <c r="U12" s="101">
        <v>133286</v>
      </c>
      <c r="V12" s="114"/>
      <c r="W12" s="156">
        <v>9425444</v>
      </c>
      <c r="X12" s="101"/>
      <c r="Y12" s="100">
        <v>417625</v>
      </c>
      <c r="Z12" s="101"/>
      <c r="AA12" s="100">
        <v>86873</v>
      </c>
      <c r="AB12" s="114">
        <v>198964</v>
      </c>
      <c r="AC12" s="136">
        <v>19595426</v>
      </c>
      <c r="AD12" s="114">
        <v>19595426</v>
      </c>
      <c r="AE12" s="137" t="s">
        <v>0</v>
      </c>
    </row>
    <row r="13" spans="1:32" s="78" customFormat="1" ht="24.95" customHeight="1">
      <c r="A13" s="10" t="s">
        <v>2</v>
      </c>
      <c r="B13" s="11"/>
      <c r="C13" s="14" t="s">
        <v>3</v>
      </c>
      <c r="D13" s="13"/>
      <c r="E13" s="100">
        <v>108322</v>
      </c>
      <c r="F13" s="101">
        <v>1055393</v>
      </c>
      <c r="G13" s="100">
        <v>82104</v>
      </c>
      <c r="H13" s="101"/>
      <c r="I13" s="101">
        <v>81857</v>
      </c>
      <c r="J13" s="101"/>
      <c r="K13" s="101">
        <v>247</v>
      </c>
      <c r="L13" s="101"/>
      <c r="M13" s="100">
        <v>7</v>
      </c>
      <c r="N13" s="101"/>
      <c r="O13" s="101">
        <v>7</v>
      </c>
      <c r="P13" s="101"/>
      <c r="Q13" s="101"/>
      <c r="R13" s="101"/>
      <c r="S13" s="101">
        <v>0</v>
      </c>
      <c r="T13" s="101"/>
      <c r="U13" s="101">
        <v>0</v>
      </c>
      <c r="V13" s="114"/>
      <c r="W13" s="100">
        <v>830552</v>
      </c>
      <c r="X13" s="101"/>
      <c r="Y13" s="100">
        <v>34408</v>
      </c>
      <c r="Z13" s="101"/>
      <c r="AA13" s="100">
        <v>0</v>
      </c>
      <c r="AB13" s="114"/>
      <c r="AC13" s="136">
        <v>1055393</v>
      </c>
      <c r="AD13" s="114">
        <v>1055393</v>
      </c>
      <c r="AE13" s="137" t="s">
        <v>2</v>
      </c>
    </row>
    <row r="14" spans="1:32" s="78" customFormat="1" ht="24.95" customHeight="1">
      <c r="A14" s="10" t="s">
        <v>4</v>
      </c>
      <c r="B14" s="11"/>
      <c r="C14" s="15" t="s">
        <v>5</v>
      </c>
      <c r="D14" s="13"/>
      <c r="E14" s="100">
        <v>3691272</v>
      </c>
      <c r="F14" s="101">
        <v>3691272</v>
      </c>
      <c r="G14" s="100"/>
      <c r="H14" s="101"/>
      <c r="I14" s="101"/>
      <c r="J14" s="101"/>
      <c r="K14" s="101"/>
      <c r="L14" s="101"/>
      <c r="M14" s="100"/>
      <c r="N14" s="101"/>
      <c r="O14" s="101"/>
      <c r="P14" s="101"/>
      <c r="Q14" s="101"/>
      <c r="R14" s="101"/>
      <c r="S14" s="101"/>
      <c r="T14" s="101"/>
      <c r="U14" s="101"/>
      <c r="V14" s="114"/>
      <c r="W14" s="100"/>
      <c r="X14" s="101"/>
      <c r="Y14" s="100"/>
      <c r="Z14" s="101"/>
      <c r="AA14" s="100"/>
      <c r="AB14" s="114"/>
      <c r="AC14" s="136">
        <v>3691272</v>
      </c>
      <c r="AD14" s="114">
        <v>3691272</v>
      </c>
      <c r="AE14" s="137" t="s">
        <v>4</v>
      </c>
    </row>
    <row r="15" spans="1:32" s="78" customFormat="1" ht="24.95" customHeight="1">
      <c r="A15" s="10" t="s">
        <v>6</v>
      </c>
      <c r="B15" s="11"/>
      <c r="C15" s="16" t="s">
        <v>7</v>
      </c>
      <c r="D15" s="13"/>
      <c r="E15" s="100"/>
      <c r="F15" s="101">
        <v>178429</v>
      </c>
      <c r="G15" s="100"/>
      <c r="H15" s="101"/>
      <c r="I15" s="101"/>
      <c r="J15" s="101"/>
      <c r="K15" s="101"/>
      <c r="L15" s="101"/>
      <c r="M15" s="100">
        <v>178429</v>
      </c>
      <c r="N15" s="101"/>
      <c r="O15" s="101">
        <v>178429</v>
      </c>
      <c r="P15" s="101"/>
      <c r="Q15" s="101"/>
      <c r="R15" s="101"/>
      <c r="S15" s="101"/>
      <c r="T15" s="101"/>
      <c r="U15" s="101"/>
      <c r="V15" s="114"/>
      <c r="W15" s="100"/>
      <c r="X15" s="101"/>
      <c r="Y15" s="100"/>
      <c r="Z15" s="101"/>
      <c r="AA15" s="100"/>
      <c r="AB15" s="114"/>
      <c r="AC15" s="136">
        <v>178429</v>
      </c>
      <c r="AD15" s="114">
        <v>178429</v>
      </c>
      <c r="AE15" s="137" t="s">
        <v>6</v>
      </c>
    </row>
    <row r="16" spans="1:32" s="78" customFormat="1" ht="24.95" customHeight="1">
      <c r="A16" s="10" t="s">
        <v>8</v>
      </c>
      <c r="B16" s="11"/>
      <c r="C16" s="17" t="s">
        <v>9</v>
      </c>
      <c r="D16" s="18"/>
      <c r="E16" s="100">
        <v>451565</v>
      </c>
      <c r="F16" s="101">
        <v>6714211</v>
      </c>
      <c r="G16" s="100">
        <v>1707063</v>
      </c>
      <c r="H16" s="101"/>
      <c r="I16" s="101">
        <v>1665719</v>
      </c>
      <c r="J16" s="101"/>
      <c r="K16" s="101">
        <v>41344</v>
      </c>
      <c r="L16" s="101"/>
      <c r="M16" s="100">
        <v>288064</v>
      </c>
      <c r="N16" s="101"/>
      <c r="O16" s="101">
        <v>14843</v>
      </c>
      <c r="P16" s="101"/>
      <c r="Q16" s="101">
        <v>136985</v>
      </c>
      <c r="R16" s="101"/>
      <c r="S16" s="101">
        <v>136236</v>
      </c>
      <c r="T16" s="101"/>
      <c r="U16" s="101">
        <v>109433</v>
      </c>
      <c r="V16" s="114"/>
      <c r="W16" s="100">
        <v>4038271</v>
      </c>
      <c r="X16" s="101"/>
      <c r="Y16" s="100">
        <v>215104</v>
      </c>
      <c r="Z16" s="101"/>
      <c r="AA16" s="100">
        <v>14144</v>
      </c>
      <c r="AB16" s="114"/>
      <c r="AC16" s="136">
        <v>6714211</v>
      </c>
      <c r="AD16" s="114">
        <v>6714211</v>
      </c>
      <c r="AE16" s="137" t="s">
        <v>8</v>
      </c>
    </row>
    <row r="17" spans="1:32" s="78" customFormat="1" ht="24.95" customHeight="1">
      <c r="A17" s="10" t="s">
        <v>10</v>
      </c>
      <c r="B17" s="11"/>
      <c r="C17" s="17" t="s">
        <v>11</v>
      </c>
      <c r="D17" s="18"/>
      <c r="E17" s="100">
        <v>1583831</v>
      </c>
      <c r="F17" s="101">
        <v>7080999</v>
      </c>
      <c r="G17" s="100">
        <v>640810</v>
      </c>
      <c r="H17" s="101"/>
      <c r="I17" s="101">
        <v>566891</v>
      </c>
      <c r="J17" s="101"/>
      <c r="K17" s="101">
        <v>73919</v>
      </c>
      <c r="L17" s="101"/>
      <c r="M17" s="100">
        <v>193247</v>
      </c>
      <c r="N17" s="101"/>
      <c r="O17" s="101">
        <v>5859</v>
      </c>
      <c r="P17" s="101"/>
      <c r="Q17" s="101">
        <v>133847</v>
      </c>
      <c r="R17" s="101"/>
      <c r="S17" s="101">
        <v>53541</v>
      </c>
      <c r="T17" s="101"/>
      <c r="U17" s="101">
        <v>4002</v>
      </c>
      <c r="V17" s="114"/>
      <c r="W17" s="100">
        <v>4493483</v>
      </c>
      <c r="X17" s="101"/>
      <c r="Y17" s="100">
        <v>158543</v>
      </c>
      <c r="Z17" s="101"/>
      <c r="AA17" s="100">
        <v>14773</v>
      </c>
      <c r="AB17" s="114">
        <v>3688</v>
      </c>
      <c r="AC17" s="136">
        <v>7084687</v>
      </c>
      <c r="AD17" s="114">
        <v>7084687</v>
      </c>
      <c r="AE17" s="137" t="s">
        <v>10</v>
      </c>
    </row>
    <row r="18" spans="1:32" s="78" customFormat="1" ht="24.95" customHeight="1">
      <c r="A18" s="10" t="s">
        <v>12</v>
      </c>
      <c r="B18" s="11"/>
      <c r="C18" s="17" t="s">
        <v>13</v>
      </c>
      <c r="D18" s="13"/>
      <c r="E18" s="100">
        <v>50831</v>
      </c>
      <c r="F18" s="101">
        <v>386792</v>
      </c>
      <c r="G18" s="100">
        <v>175310</v>
      </c>
      <c r="H18" s="101"/>
      <c r="I18" s="101">
        <v>165469</v>
      </c>
      <c r="J18" s="101"/>
      <c r="K18" s="101">
        <v>9841</v>
      </c>
      <c r="L18" s="101"/>
      <c r="M18" s="100">
        <v>154588</v>
      </c>
      <c r="N18" s="101"/>
      <c r="O18" s="101">
        <v>3734</v>
      </c>
      <c r="P18" s="101"/>
      <c r="Q18" s="101">
        <v>129930</v>
      </c>
      <c r="R18" s="101"/>
      <c r="S18" s="101">
        <v>20924</v>
      </c>
      <c r="T18" s="101"/>
      <c r="U18" s="101">
        <v>19851</v>
      </c>
      <c r="V18" s="114"/>
      <c r="W18" s="100">
        <v>294</v>
      </c>
      <c r="X18" s="101"/>
      <c r="Y18" s="100">
        <v>5723</v>
      </c>
      <c r="Z18" s="101"/>
      <c r="AA18" s="100">
        <v>46</v>
      </c>
      <c r="AB18" s="114"/>
      <c r="AC18" s="136">
        <v>386792</v>
      </c>
      <c r="AD18" s="114">
        <v>386792</v>
      </c>
      <c r="AE18" s="137" t="s">
        <v>12</v>
      </c>
    </row>
    <row r="19" spans="1:32" s="78" customFormat="1" ht="24.95" customHeight="1" thickBot="1">
      <c r="A19" s="10" t="s">
        <v>14</v>
      </c>
      <c r="B19" s="19"/>
      <c r="C19" s="20" t="s">
        <v>15</v>
      </c>
      <c r="D19" s="21"/>
      <c r="E19" s="102">
        <v>123334</v>
      </c>
      <c r="F19" s="103">
        <v>289366</v>
      </c>
      <c r="G19" s="102">
        <v>105899</v>
      </c>
      <c r="H19" s="103"/>
      <c r="I19" s="103">
        <v>105882</v>
      </c>
      <c r="J19" s="103"/>
      <c r="K19" s="103">
        <v>17</v>
      </c>
      <c r="L19" s="103"/>
      <c r="M19" s="102">
        <v>130808</v>
      </c>
      <c r="N19" s="103"/>
      <c r="O19" s="103">
        <v>128083</v>
      </c>
      <c r="P19" s="103"/>
      <c r="Q19" s="103">
        <v>2725</v>
      </c>
      <c r="R19" s="103"/>
      <c r="S19" s="103"/>
      <c r="T19" s="103"/>
      <c r="U19" s="103"/>
      <c r="V19" s="138"/>
      <c r="W19" s="102">
        <v>62844</v>
      </c>
      <c r="X19" s="103"/>
      <c r="Y19" s="102">
        <v>3847</v>
      </c>
      <c r="Z19" s="103"/>
      <c r="AA19" s="102">
        <v>57910</v>
      </c>
      <c r="AB19" s="138">
        <v>195276</v>
      </c>
      <c r="AC19" s="139">
        <v>484642</v>
      </c>
      <c r="AD19" s="138">
        <v>484642</v>
      </c>
      <c r="AE19" s="137" t="s">
        <v>14</v>
      </c>
    </row>
    <row r="20" spans="1:32" s="78" customFormat="1" ht="24.95" customHeight="1" thickBot="1">
      <c r="A20" s="10" t="s">
        <v>16</v>
      </c>
      <c r="B20" s="22" t="s">
        <v>17</v>
      </c>
      <c r="C20" s="23"/>
      <c r="D20" s="21"/>
      <c r="E20" s="102">
        <v>57475</v>
      </c>
      <c r="F20" s="103">
        <v>322269</v>
      </c>
      <c r="G20" s="102">
        <v>0</v>
      </c>
      <c r="H20" s="103"/>
      <c r="I20" s="103"/>
      <c r="J20" s="103"/>
      <c r="K20" s="103">
        <v>0</v>
      </c>
      <c r="L20" s="103"/>
      <c r="M20" s="102">
        <v>264794</v>
      </c>
      <c r="N20" s="103"/>
      <c r="O20" s="103">
        <v>10525</v>
      </c>
      <c r="P20" s="103"/>
      <c r="Q20" s="103"/>
      <c r="R20" s="103"/>
      <c r="S20" s="103">
        <v>254269</v>
      </c>
      <c r="T20" s="103"/>
      <c r="U20" s="103">
        <v>108143</v>
      </c>
      <c r="V20" s="138"/>
      <c r="W20" s="102"/>
      <c r="X20" s="103"/>
      <c r="Y20" s="102"/>
      <c r="Z20" s="103"/>
      <c r="AA20" s="102"/>
      <c r="AB20" s="138"/>
      <c r="AC20" s="139">
        <v>322269</v>
      </c>
      <c r="AD20" s="138">
        <v>322269</v>
      </c>
      <c r="AE20" s="137" t="s">
        <v>16</v>
      </c>
    </row>
    <row r="21" spans="1:32" s="78" customFormat="1" ht="24.95" customHeight="1">
      <c r="A21" s="10" t="s">
        <v>18</v>
      </c>
      <c r="B21" s="24" t="s">
        <v>19</v>
      </c>
      <c r="C21" s="12"/>
      <c r="D21" s="13"/>
      <c r="E21" s="100">
        <v>13478020</v>
      </c>
      <c r="F21" s="101">
        <v>5288372</v>
      </c>
      <c r="G21" s="100">
        <v>663566</v>
      </c>
      <c r="H21" s="101">
        <v>4795513</v>
      </c>
      <c r="I21" s="101">
        <v>588361</v>
      </c>
      <c r="J21" s="101">
        <v>4089033</v>
      </c>
      <c r="K21" s="101">
        <v>75205</v>
      </c>
      <c r="L21" s="101">
        <v>706480</v>
      </c>
      <c r="M21" s="100">
        <v>237741</v>
      </c>
      <c r="N21" s="101">
        <v>1543296</v>
      </c>
      <c r="O21" s="101">
        <v>120297</v>
      </c>
      <c r="P21" s="101">
        <v>526643</v>
      </c>
      <c r="Q21" s="101">
        <v>76645</v>
      </c>
      <c r="R21" s="101">
        <v>998350</v>
      </c>
      <c r="S21" s="101">
        <v>40799</v>
      </c>
      <c r="T21" s="101">
        <v>18303</v>
      </c>
      <c r="U21" s="101">
        <v>27827</v>
      </c>
      <c r="V21" s="114">
        <v>3960</v>
      </c>
      <c r="W21" s="173">
        <v>4954</v>
      </c>
      <c r="X21" s="168">
        <v>2962538</v>
      </c>
      <c r="Y21" s="100">
        <v>22640</v>
      </c>
      <c r="Z21" s="101">
        <v>143183</v>
      </c>
      <c r="AA21" s="100">
        <v>1788080</v>
      </c>
      <c r="AB21" s="114">
        <v>1462099</v>
      </c>
      <c r="AC21" s="136">
        <v>16195001</v>
      </c>
      <c r="AD21" s="114">
        <v>16195001</v>
      </c>
      <c r="AE21" s="137" t="s">
        <v>18</v>
      </c>
      <c r="AF21" s="169"/>
    </row>
    <row r="22" spans="1:32" s="78" customFormat="1" ht="24.95" customHeight="1">
      <c r="A22" s="10" t="s">
        <v>20</v>
      </c>
      <c r="B22" s="25"/>
      <c r="C22" s="15" t="s">
        <v>21</v>
      </c>
      <c r="D22" s="13"/>
      <c r="E22" s="100">
        <v>495724</v>
      </c>
      <c r="F22" s="101">
        <v>495724</v>
      </c>
      <c r="G22" s="100"/>
      <c r="H22" s="101"/>
      <c r="I22" s="101"/>
      <c r="J22" s="101"/>
      <c r="K22" s="101"/>
      <c r="L22" s="101"/>
      <c r="M22" s="100"/>
      <c r="N22" s="101"/>
      <c r="O22" s="101"/>
      <c r="P22" s="101"/>
      <c r="Q22" s="101"/>
      <c r="R22" s="101"/>
      <c r="S22" s="101"/>
      <c r="T22" s="101"/>
      <c r="U22" s="101"/>
      <c r="V22" s="114"/>
      <c r="W22" s="100"/>
      <c r="X22" s="101"/>
      <c r="Y22" s="100"/>
      <c r="Z22" s="101"/>
      <c r="AA22" s="100"/>
      <c r="AB22" s="114">
        <v>0</v>
      </c>
      <c r="AC22" s="136">
        <v>495724</v>
      </c>
      <c r="AD22" s="114">
        <v>495724</v>
      </c>
      <c r="AE22" s="137" t="s">
        <v>20</v>
      </c>
    </row>
    <row r="23" spans="1:32" s="78" customFormat="1" ht="24.95" customHeight="1">
      <c r="A23" s="10" t="s">
        <v>22</v>
      </c>
      <c r="B23" s="25"/>
      <c r="C23" s="14" t="s">
        <v>23</v>
      </c>
      <c r="D23" s="13"/>
      <c r="E23" s="100">
        <v>199450</v>
      </c>
      <c r="F23" s="101">
        <v>201971</v>
      </c>
      <c r="G23" s="100">
        <v>2453</v>
      </c>
      <c r="H23" s="101"/>
      <c r="I23" s="101">
        <v>2453</v>
      </c>
      <c r="J23" s="101"/>
      <c r="K23" s="101"/>
      <c r="L23" s="101"/>
      <c r="M23" s="100">
        <v>68</v>
      </c>
      <c r="N23" s="101"/>
      <c r="O23" s="101"/>
      <c r="P23" s="101"/>
      <c r="Q23" s="101"/>
      <c r="R23" s="101"/>
      <c r="S23" s="101">
        <v>68</v>
      </c>
      <c r="T23" s="101"/>
      <c r="U23" s="101">
        <v>68</v>
      </c>
      <c r="V23" s="114"/>
      <c r="W23" s="100"/>
      <c r="X23" s="101"/>
      <c r="Y23" s="100"/>
      <c r="Z23" s="101"/>
      <c r="AA23" s="100"/>
      <c r="AB23" s="114"/>
      <c r="AC23" s="136">
        <v>201971</v>
      </c>
      <c r="AD23" s="114">
        <v>201971</v>
      </c>
      <c r="AE23" s="137" t="s">
        <v>22</v>
      </c>
    </row>
    <row r="24" spans="1:32" s="78" customFormat="1" ht="24.95" customHeight="1">
      <c r="A24" s="10" t="s">
        <v>24</v>
      </c>
      <c r="B24" s="11"/>
      <c r="C24" s="26" t="s">
        <v>25</v>
      </c>
      <c r="D24" s="13"/>
      <c r="E24" s="100">
        <v>8286787</v>
      </c>
      <c r="F24" s="101">
        <v>1030005</v>
      </c>
      <c r="G24" s="100"/>
      <c r="H24" s="101">
        <v>3188996</v>
      </c>
      <c r="I24" s="101"/>
      <c r="J24" s="101">
        <v>3126471</v>
      </c>
      <c r="K24" s="101"/>
      <c r="L24" s="101">
        <v>62525</v>
      </c>
      <c r="M24" s="100"/>
      <c r="N24" s="101">
        <v>633883</v>
      </c>
      <c r="O24" s="101"/>
      <c r="P24" s="101">
        <v>289769</v>
      </c>
      <c r="Q24" s="101"/>
      <c r="R24" s="101">
        <v>339996</v>
      </c>
      <c r="S24" s="101"/>
      <c r="T24" s="101">
        <v>4118</v>
      </c>
      <c r="U24" s="101"/>
      <c r="V24" s="114">
        <v>3960</v>
      </c>
      <c r="W24" s="100"/>
      <c r="X24" s="101">
        <v>2527591</v>
      </c>
      <c r="Y24" s="100"/>
      <c r="Z24" s="101">
        <v>99874</v>
      </c>
      <c r="AA24" s="100"/>
      <c r="AB24" s="114">
        <v>806438</v>
      </c>
      <c r="AC24" s="136">
        <v>8286787</v>
      </c>
      <c r="AD24" s="114">
        <v>8286787</v>
      </c>
      <c r="AE24" s="137" t="s">
        <v>24</v>
      </c>
    </row>
    <row r="25" spans="1:32" s="78" customFormat="1" ht="24.95" customHeight="1">
      <c r="A25" s="10" t="s">
        <v>26</v>
      </c>
      <c r="B25" s="11"/>
      <c r="C25" s="27"/>
      <c r="D25" s="28" t="s">
        <v>27</v>
      </c>
      <c r="E25" s="100">
        <v>1771788</v>
      </c>
      <c r="F25" s="101"/>
      <c r="G25" s="100"/>
      <c r="H25" s="101"/>
      <c r="I25" s="101"/>
      <c r="J25" s="101"/>
      <c r="K25" s="101"/>
      <c r="L25" s="101"/>
      <c r="M25" s="100"/>
      <c r="N25" s="101"/>
      <c r="O25" s="101"/>
      <c r="P25" s="101"/>
      <c r="Q25" s="101"/>
      <c r="R25" s="101"/>
      <c r="S25" s="101"/>
      <c r="T25" s="101"/>
      <c r="U25" s="101"/>
      <c r="V25" s="114"/>
      <c r="W25" s="100"/>
      <c r="X25" s="101">
        <v>1771788</v>
      </c>
      <c r="Y25" s="100"/>
      <c r="Z25" s="101"/>
      <c r="AA25" s="100"/>
      <c r="AB25" s="114"/>
      <c r="AC25" s="136">
        <v>1771788</v>
      </c>
      <c r="AD25" s="114">
        <v>1771788</v>
      </c>
      <c r="AE25" s="137" t="s">
        <v>26</v>
      </c>
    </row>
    <row r="26" spans="1:32" s="78" customFormat="1" ht="24.95" customHeight="1">
      <c r="A26" s="10" t="s">
        <v>28</v>
      </c>
      <c r="B26" s="11"/>
      <c r="C26" s="27"/>
      <c r="D26" s="28" t="s">
        <v>29</v>
      </c>
      <c r="E26" s="100">
        <v>332149</v>
      </c>
      <c r="F26" s="101"/>
      <c r="G26" s="100"/>
      <c r="H26" s="101"/>
      <c r="I26" s="101"/>
      <c r="J26" s="101"/>
      <c r="K26" s="101"/>
      <c r="L26" s="101"/>
      <c r="M26" s="100"/>
      <c r="N26" s="101"/>
      <c r="O26" s="101"/>
      <c r="P26" s="101"/>
      <c r="Q26" s="101"/>
      <c r="R26" s="101"/>
      <c r="S26" s="101"/>
      <c r="T26" s="101"/>
      <c r="U26" s="101"/>
      <c r="V26" s="114"/>
      <c r="W26" s="100"/>
      <c r="X26" s="101">
        <v>332149</v>
      </c>
      <c r="Y26" s="100"/>
      <c r="Z26" s="101"/>
      <c r="AA26" s="100"/>
      <c r="AB26" s="114"/>
      <c r="AC26" s="136">
        <v>332149</v>
      </c>
      <c r="AD26" s="114">
        <v>332149</v>
      </c>
      <c r="AE26" s="137" t="s">
        <v>28</v>
      </c>
    </row>
    <row r="27" spans="1:32" s="78" customFormat="1" ht="24.95" customHeight="1">
      <c r="A27" s="10" t="s">
        <v>30</v>
      </c>
      <c r="B27" s="11"/>
      <c r="C27" s="14"/>
      <c r="D27" s="28" t="s">
        <v>31</v>
      </c>
      <c r="E27" s="100">
        <v>6182850</v>
      </c>
      <c r="F27" s="101">
        <v>1030005</v>
      </c>
      <c r="G27" s="100"/>
      <c r="H27" s="101">
        <v>3188996</v>
      </c>
      <c r="I27" s="101"/>
      <c r="J27" s="101">
        <v>3126471</v>
      </c>
      <c r="K27" s="101"/>
      <c r="L27" s="101">
        <v>62525</v>
      </c>
      <c r="M27" s="100"/>
      <c r="N27" s="101">
        <v>633883</v>
      </c>
      <c r="O27" s="101"/>
      <c r="P27" s="101">
        <v>289769</v>
      </c>
      <c r="Q27" s="101"/>
      <c r="R27" s="101">
        <v>339996</v>
      </c>
      <c r="S27" s="101"/>
      <c r="T27" s="101">
        <v>4118</v>
      </c>
      <c r="U27" s="101"/>
      <c r="V27" s="114">
        <v>3960</v>
      </c>
      <c r="W27" s="100"/>
      <c r="X27" s="101">
        <v>423654</v>
      </c>
      <c r="Y27" s="100"/>
      <c r="Z27" s="101">
        <v>99874</v>
      </c>
      <c r="AA27" s="100"/>
      <c r="AB27" s="114">
        <v>806438</v>
      </c>
      <c r="AC27" s="136">
        <v>6182850</v>
      </c>
      <c r="AD27" s="114">
        <v>6182850</v>
      </c>
      <c r="AE27" s="137" t="s">
        <v>30</v>
      </c>
    </row>
    <row r="28" spans="1:32" s="78" customFormat="1" ht="24.95" customHeight="1">
      <c r="A28" s="10" t="s">
        <v>32</v>
      </c>
      <c r="B28" s="11"/>
      <c r="C28" s="26" t="s">
        <v>33</v>
      </c>
      <c r="D28" s="13"/>
      <c r="E28" s="100">
        <v>2605266</v>
      </c>
      <c r="F28" s="101">
        <v>454263</v>
      </c>
      <c r="G28" s="100"/>
      <c r="H28" s="101">
        <v>625650</v>
      </c>
      <c r="I28" s="101"/>
      <c r="J28" s="101">
        <v>347193</v>
      </c>
      <c r="K28" s="101"/>
      <c r="L28" s="101">
        <v>278457</v>
      </c>
      <c r="M28" s="100"/>
      <c r="N28" s="101">
        <v>878143</v>
      </c>
      <c r="O28" s="101"/>
      <c r="P28" s="101">
        <v>229049</v>
      </c>
      <c r="Q28" s="101"/>
      <c r="R28" s="101">
        <v>648818</v>
      </c>
      <c r="S28" s="101"/>
      <c r="T28" s="101">
        <v>276</v>
      </c>
      <c r="U28" s="101"/>
      <c r="V28" s="114">
        <v>0</v>
      </c>
      <c r="W28" s="100"/>
      <c r="X28" s="101">
        <v>384322</v>
      </c>
      <c r="Y28" s="100"/>
      <c r="Z28" s="101">
        <v>37038</v>
      </c>
      <c r="AA28" s="100"/>
      <c r="AB28" s="114">
        <v>225850</v>
      </c>
      <c r="AC28" s="136">
        <v>2605266</v>
      </c>
      <c r="AD28" s="114">
        <v>2605266</v>
      </c>
      <c r="AE28" s="137" t="s">
        <v>32</v>
      </c>
    </row>
    <row r="29" spans="1:32" s="78" customFormat="1" ht="24.95" customHeight="1">
      <c r="A29" s="10" t="s">
        <v>34</v>
      </c>
      <c r="B29" s="11"/>
      <c r="C29" s="14"/>
      <c r="D29" s="29" t="s">
        <v>35</v>
      </c>
      <c r="E29" s="100">
        <v>223630</v>
      </c>
      <c r="F29" s="101"/>
      <c r="G29" s="100"/>
      <c r="H29" s="101"/>
      <c r="I29" s="101"/>
      <c r="J29" s="101"/>
      <c r="K29" s="101"/>
      <c r="L29" s="101"/>
      <c r="M29" s="100"/>
      <c r="N29" s="101"/>
      <c r="O29" s="101"/>
      <c r="P29" s="101"/>
      <c r="Q29" s="101"/>
      <c r="R29" s="101"/>
      <c r="S29" s="101"/>
      <c r="T29" s="101"/>
      <c r="U29" s="101"/>
      <c r="V29" s="114"/>
      <c r="W29" s="100"/>
      <c r="X29" s="101">
        <v>223630</v>
      </c>
      <c r="Y29" s="100"/>
      <c r="Z29" s="101"/>
      <c r="AA29" s="100"/>
      <c r="AB29" s="114"/>
      <c r="AC29" s="136">
        <v>223630</v>
      </c>
      <c r="AD29" s="114">
        <v>223630</v>
      </c>
      <c r="AE29" s="137" t="s">
        <v>34</v>
      </c>
    </row>
    <row r="30" spans="1:32" s="78" customFormat="1" ht="24.95" customHeight="1">
      <c r="A30" s="10" t="s">
        <v>36</v>
      </c>
      <c r="B30" s="11"/>
      <c r="C30" s="27" t="s">
        <v>37</v>
      </c>
      <c r="D30" s="13"/>
      <c r="E30" s="100"/>
      <c r="F30" s="101">
        <v>1156295</v>
      </c>
      <c r="G30" s="100">
        <v>628928</v>
      </c>
      <c r="H30" s="101">
        <v>481016</v>
      </c>
      <c r="I30" s="101">
        <v>570602</v>
      </c>
      <c r="J30" s="101">
        <v>427445</v>
      </c>
      <c r="K30" s="101">
        <v>58326</v>
      </c>
      <c r="L30" s="101">
        <v>53571</v>
      </c>
      <c r="M30" s="100">
        <v>237328</v>
      </c>
      <c r="N30" s="101">
        <v>27632</v>
      </c>
      <c r="O30" s="101">
        <v>120297</v>
      </c>
      <c r="P30" s="101">
        <v>7825</v>
      </c>
      <c r="Q30" s="101">
        <v>76300</v>
      </c>
      <c r="R30" s="101">
        <v>5898</v>
      </c>
      <c r="S30" s="101">
        <v>40731</v>
      </c>
      <c r="T30" s="101">
        <v>13909</v>
      </c>
      <c r="U30" s="101">
        <v>27759</v>
      </c>
      <c r="V30" s="114"/>
      <c r="W30" s="100">
        <v>4954</v>
      </c>
      <c r="X30" s="101">
        <v>49617</v>
      </c>
      <c r="Y30" s="100">
        <v>22640</v>
      </c>
      <c r="Z30" s="101">
        <v>6271</v>
      </c>
      <c r="AA30" s="100">
        <v>1105386</v>
      </c>
      <c r="AB30" s="114">
        <v>278405</v>
      </c>
      <c r="AC30" s="136">
        <v>1999236</v>
      </c>
      <c r="AD30" s="114">
        <v>1999236</v>
      </c>
      <c r="AE30" s="137" t="s">
        <v>36</v>
      </c>
    </row>
    <row r="31" spans="1:32" s="78" customFormat="1" ht="24.95" customHeight="1">
      <c r="A31" s="10" t="s">
        <v>38</v>
      </c>
      <c r="B31" s="11"/>
      <c r="C31" s="30" t="s">
        <v>39</v>
      </c>
      <c r="D31" s="13"/>
      <c r="E31" s="100">
        <v>528858</v>
      </c>
      <c r="F31" s="101">
        <v>33267</v>
      </c>
      <c r="G31" s="100">
        <v>16764</v>
      </c>
      <c r="H31" s="101">
        <v>498634</v>
      </c>
      <c r="I31" s="101"/>
      <c r="J31" s="101">
        <v>187924</v>
      </c>
      <c r="K31" s="101">
        <v>16764</v>
      </c>
      <c r="L31" s="101">
        <v>310710</v>
      </c>
      <c r="M31" s="100"/>
      <c r="N31" s="101"/>
      <c r="O31" s="101"/>
      <c r="P31" s="101"/>
      <c r="Q31" s="101"/>
      <c r="R31" s="101"/>
      <c r="S31" s="101"/>
      <c r="T31" s="101"/>
      <c r="U31" s="101"/>
      <c r="V31" s="114"/>
      <c r="W31" s="100"/>
      <c r="X31" s="101">
        <v>1008</v>
      </c>
      <c r="Y31" s="100"/>
      <c r="Z31" s="101"/>
      <c r="AA31" s="100"/>
      <c r="AB31" s="114">
        <v>12713</v>
      </c>
      <c r="AC31" s="136">
        <v>545622</v>
      </c>
      <c r="AD31" s="114">
        <v>545622</v>
      </c>
      <c r="AE31" s="137" t="s">
        <v>38</v>
      </c>
    </row>
    <row r="32" spans="1:32" s="78" customFormat="1" ht="24.95" customHeight="1" thickBot="1">
      <c r="A32" s="10" t="s">
        <v>40</v>
      </c>
      <c r="B32" s="19"/>
      <c r="C32" s="31" t="s">
        <v>41</v>
      </c>
      <c r="D32" s="21"/>
      <c r="E32" s="102">
        <v>1361935</v>
      </c>
      <c r="F32" s="103">
        <v>1916847</v>
      </c>
      <c r="G32" s="102">
        <v>15421</v>
      </c>
      <c r="H32" s="103">
        <v>1217</v>
      </c>
      <c r="I32" s="103">
        <v>15306</v>
      </c>
      <c r="J32" s="103">
        <v>0</v>
      </c>
      <c r="K32" s="103">
        <v>115</v>
      </c>
      <c r="L32" s="103">
        <v>1217</v>
      </c>
      <c r="M32" s="102">
        <v>345</v>
      </c>
      <c r="N32" s="103">
        <v>3638</v>
      </c>
      <c r="O32" s="103">
        <v>0</v>
      </c>
      <c r="P32" s="103">
        <v>0</v>
      </c>
      <c r="Q32" s="103">
        <v>345</v>
      </c>
      <c r="R32" s="103">
        <v>3638</v>
      </c>
      <c r="S32" s="103">
        <v>0</v>
      </c>
      <c r="T32" s="103">
        <v>0</v>
      </c>
      <c r="U32" s="103">
        <v>0</v>
      </c>
      <c r="V32" s="138">
        <v>0</v>
      </c>
      <c r="W32" s="102"/>
      <c r="X32" s="103"/>
      <c r="Y32" s="102">
        <v>0</v>
      </c>
      <c r="Z32" s="103">
        <v>0</v>
      </c>
      <c r="AA32" s="102">
        <v>682694</v>
      </c>
      <c r="AB32" s="138">
        <v>138693</v>
      </c>
      <c r="AC32" s="139">
        <v>2060395</v>
      </c>
      <c r="AD32" s="138">
        <v>2060395</v>
      </c>
      <c r="AE32" s="137" t="s">
        <v>40</v>
      </c>
    </row>
    <row r="33" spans="1:31" s="78" customFormat="1" ht="24.95" customHeight="1">
      <c r="A33" s="10" t="s">
        <v>42</v>
      </c>
      <c r="B33" s="11" t="s">
        <v>43</v>
      </c>
      <c r="C33" s="12"/>
      <c r="D33" s="13"/>
      <c r="E33" s="100">
        <v>11214428</v>
      </c>
      <c r="F33" s="101">
        <v>2745080</v>
      </c>
      <c r="G33" s="100">
        <v>304032</v>
      </c>
      <c r="H33" s="101">
        <v>813494</v>
      </c>
      <c r="I33" s="101">
        <v>282577</v>
      </c>
      <c r="J33" s="101">
        <v>713913</v>
      </c>
      <c r="K33" s="101">
        <v>21455</v>
      </c>
      <c r="L33" s="101">
        <v>99581</v>
      </c>
      <c r="M33" s="100">
        <v>817853</v>
      </c>
      <c r="N33" s="101">
        <v>10612609</v>
      </c>
      <c r="O33" s="101">
        <v>7985</v>
      </c>
      <c r="P33" s="101">
        <v>9872851</v>
      </c>
      <c r="Q33" s="101">
        <v>87393</v>
      </c>
      <c r="R33" s="101">
        <v>739758</v>
      </c>
      <c r="S33" s="101">
        <v>722475</v>
      </c>
      <c r="T33" s="101"/>
      <c r="U33" s="101">
        <v>677858</v>
      </c>
      <c r="V33" s="114"/>
      <c r="W33" s="156">
        <v>235076</v>
      </c>
      <c r="X33" s="101"/>
      <c r="Y33" s="100">
        <v>72274</v>
      </c>
      <c r="Z33" s="101"/>
      <c r="AA33" s="100">
        <v>1527520</v>
      </c>
      <c r="AB33" s="114"/>
      <c r="AC33" s="136">
        <v>14171183</v>
      </c>
      <c r="AD33" s="114">
        <v>14171183</v>
      </c>
      <c r="AE33" s="137" t="s">
        <v>42</v>
      </c>
    </row>
    <row r="34" spans="1:31" s="78" customFormat="1" ht="24.95" customHeight="1">
      <c r="A34" s="10" t="s">
        <v>44</v>
      </c>
      <c r="B34" s="11"/>
      <c r="C34" s="32" t="s">
        <v>45</v>
      </c>
      <c r="D34" s="13"/>
      <c r="E34" s="100">
        <v>485609</v>
      </c>
      <c r="F34" s="101">
        <v>0</v>
      </c>
      <c r="G34" s="100">
        <v>0</v>
      </c>
      <c r="H34" s="101"/>
      <c r="I34" s="101">
        <v>0</v>
      </c>
      <c r="J34" s="101"/>
      <c r="K34" s="101">
        <v>0</v>
      </c>
      <c r="L34" s="101"/>
      <c r="M34" s="100">
        <v>24</v>
      </c>
      <c r="N34" s="101">
        <v>1085353</v>
      </c>
      <c r="O34" s="101">
        <v>24</v>
      </c>
      <c r="P34" s="101">
        <v>1085353</v>
      </c>
      <c r="Q34" s="101"/>
      <c r="R34" s="101"/>
      <c r="S34" s="101">
        <v>0</v>
      </c>
      <c r="T34" s="101"/>
      <c r="U34" s="101">
        <v>0</v>
      </c>
      <c r="V34" s="114"/>
      <c r="W34" s="100"/>
      <c r="X34" s="101"/>
      <c r="Y34" s="100">
        <v>0</v>
      </c>
      <c r="Z34" s="101"/>
      <c r="AA34" s="100">
        <v>599720</v>
      </c>
      <c r="AB34" s="114"/>
      <c r="AC34" s="136">
        <v>1085353</v>
      </c>
      <c r="AD34" s="114">
        <v>1085353</v>
      </c>
      <c r="AE34" s="137" t="s">
        <v>44</v>
      </c>
    </row>
    <row r="35" spans="1:31" s="78" customFormat="1" ht="24.95" customHeight="1">
      <c r="A35" s="10" t="s">
        <v>46</v>
      </c>
      <c r="B35" s="11"/>
      <c r="C35" s="33" t="s">
        <v>47</v>
      </c>
      <c r="D35" s="34"/>
      <c r="E35" s="100">
        <v>8451975</v>
      </c>
      <c r="F35" s="101">
        <v>998860</v>
      </c>
      <c r="G35" s="100">
        <v>92189</v>
      </c>
      <c r="H35" s="101"/>
      <c r="I35" s="101">
        <v>84845</v>
      </c>
      <c r="J35" s="101"/>
      <c r="K35" s="101">
        <v>7344</v>
      </c>
      <c r="L35" s="101"/>
      <c r="M35" s="100">
        <v>498210</v>
      </c>
      <c r="N35" s="101">
        <v>8787122</v>
      </c>
      <c r="O35" s="101">
        <v>2867</v>
      </c>
      <c r="P35" s="101">
        <v>8787122</v>
      </c>
      <c r="Q35" s="101">
        <v>21968</v>
      </c>
      <c r="R35" s="101"/>
      <c r="S35" s="101">
        <v>473375</v>
      </c>
      <c r="T35" s="101"/>
      <c r="U35" s="101">
        <v>463343</v>
      </c>
      <c r="V35" s="114"/>
      <c r="W35" s="100">
        <v>122115</v>
      </c>
      <c r="X35" s="101"/>
      <c r="Y35" s="100">
        <v>24423</v>
      </c>
      <c r="Z35" s="101"/>
      <c r="AA35" s="100">
        <v>597070</v>
      </c>
      <c r="AB35" s="114"/>
      <c r="AC35" s="136">
        <v>9785982</v>
      </c>
      <c r="AD35" s="114">
        <v>9785982</v>
      </c>
      <c r="AE35" s="137" t="s">
        <v>46</v>
      </c>
    </row>
    <row r="36" spans="1:31" s="78" customFormat="1" ht="24.95" customHeight="1">
      <c r="A36" s="10" t="s">
        <v>48</v>
      </c>
      <c r="B36" s="11"/>
      <c r="C36" s="32" t="s">
        <v>49</v>
      </c>
      <c r="D36" s="35"/>
      <c r="E36" s="100">
        <v>607370</v>
      </c>
      <c r="F36" s="101"/>
      <c r="G36" s="100">
        <v>9988</v>
      </c>
      <c r="H36" s="101">
        <v>27073</v>
      </c>
      <c r="I36" s="101">
        <v>8290</v>
      </c>
      <c r="J36" s="101"/>
      <c r="K36" s="101">
        <v>1698</v>
      </c>
      <c r="L36" s="101">
        <v>27073</v>
      </c>
      <c r="M36" s="100">
        <v>118992</v>
      </c>
      <c r="N36" s="101">
        <v>733015</v>
      </c>
      <c r="O36" s="101">
        <v>1579</v>
      </c>
      <c r="P36" s="101"/>
      <c r="Q36" s="101">
        <v>37023</v>
      </c>
      <c r="R36" s="101">
        <v>733015</v>
      </c>
      <c r="S36" s="101">
        <v>80390</v>
      </c>
      <c r="T36" s="101"/>
      <c r="U36" s="101">
        <v>71897</v>
      </c>
      <c r="V36" s="114"/>
      <c r="W36" s="100">
        <v>6348</v>
      </c>
      <c r="X36" s="101"/>
      <c r="Y36" s="100">
        <v>10879</v>
      </c>
      <c r="Z36" s="101"/>
      <c r="AA36" s="100">
        <v>6511</v>
      </c>
      <c r="AB36" s="114"/>
      <c r="AC36" s="136">
        <v>760088</v>
      </c>
      <c r="AD36" s="114">
        <v>760088</v>
      </c>
      <c r="AE36" s="137" t="s">
        <v>48</v>
      </c>
    </row>
    <row r="37" spans="1:31" s="78" customFormat="1" ht="24.95" customHeight="1">
      <c r="A37" s="10" t="s">
        <v>50</v>
      </c>
      <c r="B37" s="11"/>
      <c r="C37" s="32" t="s">
        <v>51</v>
      </c>
      <c r="D37" s="35"/>
      <c r="E37" s="100">
        <v>548298</v>
      </c>
      <c r="F37" s="101">
        <v>729332</v>
      </c>
      <c r="G37" s="100">
        <v>40391</v>
      </c>
      <c r="H37" s="101">
        <v>37767</v>
      </c>
      <c r="I37" s="101">
        <v>33669</v>
      </c>
      <c r="J37" s="101">
        <v>2186</v>
      </c>
      <c r="K37" s="101">
        <v>6722</v>
      </c>
      <c r="L37" s="101">
        <v>35581</v>
      </c>
      <c r="M37" s="100">
        <v>116613</v>
      </c>
      <c r="N37" s="101">
        <v>376</v>
      </c>
      <c r="O37" s="101">
        <v>1763</v>
      </c>
      <c r="P37" s="101">
        <v>376</v>
      </c>
      <c r="Q37" s="101">
        <v>26915</v>
      </c>
      <c r="R37" s="101"/>
      <c r="S37" s="101">
        <v>87935</v>
      </c>
      <c r="T37" s="101"/>
      <c r="U37" s="101">
        <v>76566</v>
      </c>
      <c r="V37" s="114"/>
      <c r="W37" s="100">
        <v>6140</v>
      </c>
      <c r="X37" s="101"/>
      <c r="Y37" s="100">
        <v>29566</v>
      </c>
      <c r="Z37" s="101"/>
      <c r="AA37" s="100">
        <v>26467</v>
      </c>
      <c r="AB37" s="114"/>
      <c r="AC37" s="136">
        <v>767475</v>
      </c>
      <c r="AD37" s="114">
        <v>767475</v>
      </c>
      <c r="AE37" s="137" t="s">
        <v>50</v>
      </c>
    </row>
    <row r="38" spans="1:31" s="78" customFormat="1" ht="24.95" customHeight="1">
      <c r="A38" s="10" t="s">
        <v>52</v>
      </c>
      <c r="B38" s="11"/>
      <c r="C38" s="32" t="s">
        <v>53</v>
      </c>
      <c r="D38" s="35"/>
      <c r="E38" s="100">
        <v>86338</v>
      </c>
      <c r="F38" s="101">
        <v>97251</v>
      </c>
      <c r="G38" s="100">
        <v>5817</v>
      </c>
      <c r="H38" s="101"/>
      <c r="I38" s="101">
        <v>5125</v>
      </c>
      <c r="J38" s="101"/>
      <c r="K38" s="101">
        <v>692</v>
      </c>
      <c r="L38" s="101"/>
      <c r="M38" s="100">
        <v>4922</v>
      </c>
      <c r="N38" s="101"/>
      <c r="O38" s="101">
        <v>618</v>
      </c>
      <c r="P38" s="101"/>
      <c r="Q38" s="101">
        <v>1487</v>
      </c>
      <c r="R38" s="101"/>
      <c r="S38" s="101">
        <v>2817</v>
      </c>
      <c r="T38" s="101"/>
      <c r="U38" s="101">
        <v>2817</v>
      </c>
      <c r="V38" s="114"/>
      <c r="W38" s="100">
        <v>174</v>
      </c>
      <c r="X38" s="101"/>
      <c r="Y38" s="100">
        <v>0</v>
      </c>
      <c r="Z38" s="101"/>
      <c r="AA38" s="100">
        <v>0</v>
      </c>
      <c r="AB38" s="114"/>
      <c r="AC38" s="136">
        <v>97251</v>
      </c>
      <c r="AD38" s="114">
        <v>97251</v>
      </c>
      <c r="AE38" s="137" t="s">
        <v>52</v>
      </c>
    </row>
    <row r="39" spans="1:31" s="78" customFormat="1" ht="24.95" customHeight="1">
      <c r="A39" s="10" t="s">
        <v>54</v>
      </c>
      <c r="B39" s="11"/>
      <c r="C39" s="32" t="s">
        <v>55</v>
      </c>
      <c r="D39" s="35"/>
      <c r="E39" s="100">
        <v>589363</v>
      </c>
      <c r="F39" s="101">
        <v>279108</v>
      </c>
      <c r="G39" s="100">
        <v>21218</v>
      </c>
      <c r="H39" s="101">
        <v>483611</v>
      </c>
      <c r="I39" s="101">
        <v>17693</v>
      </c>
      <c r="J39" s="101">
        <v>453532</v>
      </c>
      <c r="K39" s="101">
        <v>3525</v>
      </c>
      <c r="L39" s="101">
        <v>30079</v>
      </c>
      <c r="M39" s="100">
        <v>75262</v>
      </c>
      <c r="N39" s="101"/>
      <c r="O39" s="101">
        <v>1017</v>
      </c>
      <c r="P39" s="101"/>
      <c r="Q39" s="101">
        <v>0</v>
      </c>
      <c r="R39" s="101"/>
      <c r="S39" s="101">
        <v>74245</v>
      </c>
      <c r="T39" s="101"/>
      <c r="U39" s="101">
        <v>60511</v>
      </c>
      <c r="V39" s="114"/>
      <c r="W39" s="100">
        <v>62506</v>
      </c>
      <c r="X39" s="101"/>
      <c r="Y39" s="100">
        <v>7406</v>
      </c>
      <c r="Z39" s="101"/>
      <c r="AA39" s="100">
        <v>6964</v>
      </c>
      <c r="AB39" s="114"/>
      <c r="AC39" s="136">
        <v>762719</v>
      </c>
      <c r="AD39" s="114">
        <v>762719</v>
      </c>
      <c r="AE39" s="137" t="s">
        <v>54</v>
      </c>
    </row>
    <row r="40" spans="1:31" s="78" customFormat="1" ht="24.95" customHeight="1">
      <c r="A40" s="10" t="s">
        <v>56</v>
      </c>
      <c r="B40" s="11"/>
      <c r="C40" s="32" t="s">
        <v>57</v>
      </c>
      <c r="D40" s="35"/>
      <c r="E40" s="100">
        <v>129890</v>
      </c>
      <c r="F40" s="101">
        <v>174697</v>
      </c>
      <c r="G40" s="100">
        <v>57</v>
      </c>
      <c r="H40" s="101">
        <v>234542</v>
      </c>
      <c r="I40" s="101"/>
      <c r="J40" s="101">
        <v>227694</v>
      </c>
      <c r="K40" s="101">
        <v>57</v>
      </c>
      <c r="L40" s="101">
        <v>6848</v>
      </c>
      <c r="M40" s="100">
        <v>42</v>
      </c>
      <c r="N40" s="101">
        <v>6743</v>
      </c>
      <c r="O40" s="101"/>
      <c r="P40" s="101"/>
      <c r="Q40" s="101"/>
      <c r="R40" s="101">
        <v>6743</v>
      </c>
      <c r="S40" s="101">
        <v>42</v>
      </c>
      <c r="T40" s="101"/>
      <c r="U40" s="101">
        <v>42</v>
      </c>
      <c r="V40" s="114"/>
      <c r="W40" s="100"/>
      <c r="X40" s="101"/>
      <c r="Y40" s="100"/>
      <c r="Z40" s="101"/>
      <c r="AA40" s="100">
        <v>285993</v>
      </c>
      <c r="AB40" s="114"/>
      <c r="AC40" s="136">
        <v>415982</v>
      </c>
      <c r="AD40" s="114">
        <v>415982</v>
      </c>
      <c r="AE40" s="137" t="s">
        <v>56</v>
      </c>
    </row>
    <row r="41" spans="1:31" s="78" customFormat="1" ht="24.95" customHeight="1">
      <c r="A41" s="10" t="s">
        <v>58</v>
      </c>
      <c r="B41" s="11"/>
      <c r="C41" s="32" t="s">
        <v>59</v>
      </c>
      <c r="D41" s="35"/>
      <c r="E41" s="100">
        <v>104467</v>
      </c>
      <c r="F41" s="101">
        <v>94607</v>
      </c>
      <c r="G41" s="100">
        <v>20636</v>
      </c>
      <c r="H41" s="101">
        <v>30501</v>
      </c>
      <c r="I41" s="101">
        <v>19916</v>
      </c>
      <c r="J41" s="101">
        <v>30501</v>
      </c>
      <c r="K41" s="101">
        <v>720</v>
      </c>
      <c r="L41" s="101">
        <v>0</v>
      </c>
      <c r="M41" s="100">
        <v>5</v>
      </c>
      <c r="N41" s="101"/>
      <c r="O41" s="101"/>
      <c r="P41" s="101"/>
      <c r="Q41" s="101"/>
      <c r="R41" s="101"/>
      <c r="S41" s="101">
        <v>5</v>
      </c>
      <c r="T41" s="101"/>
      <c r="U41" s="101">
        <v>5</v>
      </c>
      <c r="V41" s="114"/>
      <c r="W41" s="100"/>
      <c r="X41" s="101"/>
      <c r="Y41" s="100"/>
      <c r="Z41" s="101"/>
      <c r="AA41" s="100"/>
      <c r="AB41" s="114"/>
      <c r="AC41" s="136">
        <v>125108</v>
      </c>
      <c r="AD41" s="114">
        <v>125108</v>
      </c>
      <c r="AE41" s="137" t="s">
        <v>58</v>
      </c>
    </row>
    <row r="42" spans="1:31" s="78" customFormat="1" ht="24.95" customHeight="1">
      <c r="A42" s="10" t="s">
        <v>60</v>
      </c>
      <c r="B42" s="11"/>
      <c r="C42" s="36" t="s">
        <v>61</v>
      </c>
      <c r="D42" s="35"/>
      <c r="E42" s="100">
        <v>97156</v>
      </c>
      <c r="F42" s="101">
        <v>186820</v>
      </c>
      <c r="G42" s="100">
        <v>48135</v>
      </c>
      <c r="H42" s="101"/>
      <c r="I42" s="101">
        <v>47926</v>
      </c>
      <c r="J42" s="101"/>
      <c r="K42" s="101">
        <v>209</v>
      </c>
      <c r="L42" s="101"/>
      <c r="M42" s="100">
        <v>3736</v>
      </c>
      <c r="N42" s="101"/>
      <c r="O42" s="101">
        <v>117</v>
      </c>
      <c r="P42" s="101"/>
      <c r="Q42" s="101">
        <v>0</v>
      </c>
      <c r="R42" s="101"/>
      <c r="S42" s="101">
        <v>3619</v>
      </c>
      <c r="T42" s="101"/>
      <c r="U42" s="101">
        <v>2630</v>
      </c>
      <c r="V42" s="114"/>
      <c r="W42" s="100">
        <v>37793</v>
      </c>
      <c r="X42" s="101"/>
      <c r="Y42" s="100"/>
      <c r="Z42" s="101"/>
      <c r="AA42" s="100"/>
      <c r="AB42" s="114"/>
      <c r="AC42" s="136">
        <v>186820</v>
      </c>
      <c r="AD42" s="114">
        <v>186820</v>
      </c>
      <c r="AE42" s="137" t="s">
        <v>60</v>
      </c>
    </row>
    <row r="43" spans="1:31" s="78" customFormat="1" ht="24.95" customHeight="1" thickBot="1">
      <c r="A43" s="10" t="s">
        <v>62</v>
      </c>
      <c r="B43" s="37"/>
      <c r="C43" s="38" t="s">
        <v>63</v>
      </c>
      <c r="D43" s="39"/>
      <c r="E43" s="104">
        <v>113962</v>
      </c>
      <c r="F43" s="105">
        <v>184405</v>
      </c>
      <c r="G43" s="104">
        <v>65601</v>
      </c>
      <c r="H43" s="105"/>
      <c r="I43" s="105">
        <v>65113</v>
      </c>
      <c r="J43" s="105"/>
      <c r="K43" s="105">
        <v>488</v>
      </c>
      <c r="L43" s="106"/>
      <c r="M43" s="104">
        <v>47</v>
      </c>
      <c r="N43" s="105"/>
      <c r="O43" s="105"/>
      <c r="P43" s="105"/>
      <c r="Q43" s="105"/>
      <c r="R43" s="105"/>
      <c r="S43" s="105">
        <v>47</v>
      </c>
      <c r="T43" s="105"/>
      <c r="U43" s="105">
        <v>47</v>
      </c>
      <c r="V43" s="106"/>
      <c r="W43" s="104">
        <v>0</v>
      </c>
      <c r="X43" s="106"/>
      <c r="Y43" s="104"/>
      <c r="Z43" s="105"/>
      <c r="AA43" s="104">
        <v>4795</v>
      </c>
      <c r="AB43" s="106"/>
      <c r="AC43" s="140">
        <v>184405</v>
      </c>
      <c r="AD43" s="106">
        <v>184405</v>
      </c>
      <c r="AE43" s="137" t="s">
        <v>62</v>
      </c>
    </row>
    <row r="44" spans="1:31" s="78" customFormat="1" ht="24.95" customHeight="1">
      <c r="A44" s="10" t="s">
        <v>64</v>
      </c>
      <c r="B44" s="24" t="s">
        <v>65</v>
      </c>
      <c r="C44" s="12"/>
      <c r="D44" s="13"/>
      <c r="E44" s="100">
        <v>2922802</v>
      </c>
      <c r="F44" s="101">
        <v>3486426</v>
      </c>
      <c r="G44" s="100">
        <v>4231129</v>
      </c>
      <c r="H44" s="101">
        <v>9921497</v>
      </c>
      <c r="I44" s="101">
        <v>3979441</v>
      </c>
      <c r="J44" s="101">
        <v>9358739</v>
      </c>
      <c r="K44" s="101">
        <v>251688</v>
      </c>
      <c r="L44" s="101">
        <v>562758</v>
      </c>
      <c r="M44" s="100">
        <v>1216049</v>
      </c>
      <c r="N44" s="101">
        <v>144091</v>
      </c>
      <c r="O44" s="101">
        <v>389292</v>
      </c>
      <c r="P44" s="101">
        <v>130354</v>
      </c>
      <c r="Q44" s="101">
        <v>317842</v>
      </c>
      <c r="R44" s="101">
        <v>12635</v>
      </c>
      <c r="S44" s="101">
        <v>508915</v>
      </c>
      <c r="T44" s="101">
        <v>1102</v>
      </c>
      <c r="U44" s="101">
        <v>500649</v>
      </c>
      <c r="V44" s="114">
        <v>0</v>
      </c>
      <c r="W44" s="156">
        <v>3015080</v>
      </c>
      <c r="X44" s="101"/>
      <c r="Y44" s="100">
        <v>58388</v>
      </c>
      <c r="Z44" s="101">
        <v>132005</v>
      </c>
      <c r="AA44" s="100">
        <v>2240571</v>
      </c>
      <c r="AB44" s="114"/>
      <c r="AC44" s="136">
        <v>13684019</v>
      </c>
      <c r="AD44" s="114">
        <v>13684019</v>
      </c>
      <c r="AE44" s="137" t="s">
        <v>64</v>
      </c>
    </row>
    <row r="45" spans="1:31" s="78" customFormat="1" ht="24.95" customHeight="1">
      <c r="A45" s="10" t="s">
        <v>66</v>
      </c>
      <c r="B45" s="40"/>
      <c r="C45" s="30" t="s">
        <v>67</v>
      </c>
      <c r="D45" s="41"/>
      <c r="E45" s="107">
        <v>2136501</v>
      </c>
      <c r="F45" s="108">
        <v>1630958</v>
      </c>
      <c r="G45" s="107">
        <v>4121188</v>
      </c>
      <c r="H45" s="108">
        <v>9809095</v>
      </c>
      <c r="I45" s="108">
        <v>3872173</v>
      </c>
      <c r="J45" s="108">
        <v>9246337</v>
      </c>
      <c r="K45" s="108">
        <v>249015</v>
      </c>
      <c r="L45" s="108">
        <v>562758</v>
      </c>
      <c r="M45" s="107">
        <v>1214432</v>
      </c>
      <c r="N45" s="108">
        <v>144091</v>
      </c>
      <c r="O45" s="108">
        <v>389292</v>
      </c>
      <c r="P45" s="108">
        <v>130354</v>
      </c>
      <c r="Q45" s="108">
        <v>317291</v>
      </c>
      <c r="R45" s="108">
        <v>12635</v>
      </c>
      <c r="S45" s="108">
        <v>507849</v>
      </c>
      <c r="T45" s="108">
        <v>1102</v>
      </c>
      <c r="U45" s="101">
        <v>500303</v>
      </c>
      <c r="V45" s="114">
        <v>0</v>
      </c>
      <c r="W45" s="107">
        <v>1978279</v>
      </c>
      <c r="X45" s="108"/>
      <c r="Y45" s="107">
        <v>52582</v>
      </c>
      <c r="Z45" s="108">
        <v>132005</v>
      </c>
      <c r="AA45" s="107">
        <v>2213167</v>
      </c>
      <c r="AB45" s="109"/>
      <c r="AC45" s="141">
        <v>11716149</v>
      </c>
      <c r="AD45" s="109">
        <v>11716149</v>
      </c>
      <c r="AE45" s="137" t="s">
        <v>66</v>
      </c>
    </row>
    <row r="46" spans="1:31" s="78" customFormat="1" ht="24.95" customHeight="1">
      <c r="A46" s="10" t="s">
        <v>68</v>
      </c>
      <c r="B46" s="40"/>
      <c r="C46" s="42"/>
      <c r="D46" s="43" t="s">
        <v>69</v>
      </c>
      <c r="E46" s="107">
        <v>1440044</v>
      </c>
      <c r="F46" s="108">
        <v>709514</v>
      </c>
      <c r="G46" s="107">
        <v>1445381</v>
      </c>
      <c r="H46" s="108">
        <v>5726927</v>
      </c>
      <c r="I46" s="108">
        <v>1285692</v>
      </c>
      <c r="J46" s="108">
        <v>5575817</v>
      </c>
      <c r="K46" s="108">
        <v>159689</v>
      </c>
      <c r="L46" s="109">
        <v>151110</v>
      </c>
      <c r="M46" s="107">
        <v>499537</v>
      </c>
      <c r="N46" s="108"/>
      <c r="O46" s="108">
        <v>3785</v>
      </c>
      <c r="P46" s="108"/>
      <c r="Q46" s="108">
        <v>4249</v>
      </c>
      <c r="R46" s="108"/>
      <c r="S46" s="108">
        <v>491503</v>
      </c>
      <c r="T46" s="108"/>
      <c r="U46" s="108">
        <v>491503</v>
      </c>
      <c r="V46" s="109"/>
      <c r="W46" s="107">
        <v>1074625</v>
      </c>
      <c r="X46" s="108"/>
      <c r="Y46" s="107">
        <v>37455</v>
      </c>
      <c r="Z46" s="108"/>
      <c r="AA46" s="107">
        <v>1939399</v>
      </c>
      <c r="AB46" s="109"/>
      <c r="AC46" s="141">
        <v>6436441</v>
      </c>
      <c r="AD46" s="109">
        <v>6436441</v>
      </c>
      <c r="AE46" s="137" t="s">
        <v>68</v>
      </c>
    </row>
    <row r="47" spans="1:31" s="78" customFormat="1" ht="24.95" customHeight="1">
      <c r="A47" s="10" t="s">
        <v>70</v>
      </c>
      <c r="B47" s="40"/>
      <c r="C47" s="42"/>
      <c r="D47" s="43" t="s">
        <v>71</v>
      </c>
      <c r="E47" s="107">
        <v>594659</v>
      </c>
      <c r="F47" s="108">
        <v>618836</v>
      </c>
      <c r="G47" s="107">
        <v>2526921</v>
      </c>
      <c r="H47" s="108">
        <v>3771973</v>
      </c>
      <c r="I47" s="108">
        <v>2438273</v>
      </c>
      <c r="J47" s="108">
        <v>3613902</v>
      </c>
      <c r="K47" s="108">
        <v>88648</v>
      </c>
      <c r="L47" s="108">
        <v>158071</v>
      </c>
      <c r="M47" s="107">
        <v>146397</v>
      </c>
      <c r="N47" s="108">
        <v>183</v>
      </c>
      <c r="O47" s="108">
        <v>101781</v>
      </c>
      <c r="P47" s="108">
        <v>183</v>
      </c>
      <c r="Q47" s="108">
        <v>44614</v>
      </c>
      <c r="R47" s="108"/>
      <c r="S47" s="108">
        <v>2</v>
      </c>
      <c r="T47" s="108"/>
      <c r="U47" s="108">
        <v>2</v>
      </c>
      <c r="V47" s="109"/>
      <c r="W47" s="107">
        <v>844085</v>
      </c>
      <c r="X47" s="108"/>
      <c r="Y47" s="107">
        <v>15127</v>
      </c>
      <c r="Z47" s="108"/>
      <c r="AA47" s="107">
        <v>263803</v>
      </c>
      <c r="AB47" s="109"/>
      <c r="AC47" s="141">
        <v>4390992</v>
      </c>
      <c r="AD47" s="109">
        <v>4390992</v>
      </c>
      <c r="AE47" s="137" t="s">
        <v>70</v>
      </c>
    </row>
    <row r="48" spans="1:31" s="78" customFormat="1" ht="24.95" customHeight="1">
      <c r="A48" s="10" t="s">
        <v>72</v>
      </c>
      <c r="B48" s="40"/>
      <c r="C48" s="44"/>
      <c r="D48" s="43" t="s">
        <v>73</v>
      </c>
      <c r="E48" s="107">
        <v>101798</v>
      </c>
      <c r="F48" s="108">
        <v>302608</v>
      </c>
      <c r="G48" s="107">
        <v>148886</v>
      </c>
      <c r="H48" s="108">
        <v>310195</v>
      </c>
      <c r="I48" s="108">
        <v>148208</v>
      </c>
      <c r="J48" s="108">
        <v>56618</v>
      </c>
      <c r="K48" s="108">
        <v>678</v>
      </c>
      <c r="L48" s="108">
        <v>253577</v>
      </c>
      <c r="M48" s="107">
        <v>568498</v>
      </c>
      <c r="N48" s="108">
        <v>143908</v>
      </c>
      <c r="O48" s="108">
        <v>283726</v>
      </c>
      <c r="P48" s="108">
        <v>130171</v>
      </c>
      <c r="Q48" s="108">
        <v>268428</v>
      </c>
      <c r="R48" s="108">
        <v>12635</v>
      </c>
      <c r="S48" s="108">
        <v>16344</v>
      </c>
      <c r="T48" s="108">
        <v>1102</v>
      </c>
      <c r="U48" s="108">
        <v>8798</v>
      </c>
      <c r="V48" s="109"/>
      <c r="W48" s="107">
        <v>59569</v>
      </c>
      <c r="X48" s="108"/>
      <c r="Y48" s="107"/>
      <c r="Z48" s="108">
        <v>132005</v>
      </c>
      <c r="AA48" s="107">
        <v>9965</v>
      </c>
      <c r="AB48" s="109"/>
      <c r="AC48" s="141">
        <v>888716</v>
      </c>
      <c r="AD48" s="109">
        <v>888716</v>
      </c>
      <c r="AE48" s="137" t="s">
        <v>72</v>
      </c>
    </row>
    <row r="49" spans="1:31" s="78" customFormat="1" ht="24.95" customHeight="1" thickBot="1">
      <c r="A49" s="10" t="s">
        <v>74</v>
      </c>
      <c r="B49" s="37"/>
      <c r="C49" s="45" t="s">
        <v>75</v>
      </c>
      <c r="D49" s="46"/>
      <c r="E49" s="104">
        <v>786301</v>
      </c>
      <c r="F49" s="105">
        <v>1855468</v>
      </c>
      <c r="G49" s="104">
        <v>109941</v>
      </c>
      <c r="H49" s="105">
        <v>112402</v>
      </c>
      <c r="I49" s="105">
        <v>107268</v>
      </c>
      <c r="J49" s="105">
        <v>112402</v>
      </c>
      <c r="K49" s="105">
        <v>2673</v>
      </c>
      <c r="L49" s="106"/>
      <c r="M49" s="104">
        <v>1617</v>
      </c>
      <c r="N49" s="105"/>
      <c r="O49" s="105">
        <v>0</v>
      </c>
      <c r="P49" s="105"/>
      <c r="Q49" s="105">
        <v>551</v>
      </c>
      <c r="R49" s="105"/>
      <c r="S49" s="105">
        <v>1066</v>
      </c>
      <c r="T49" s="105"/>
      <c r="U49" s="105">
        <v>346</v>
      </c>
      <c r="V49" s="106"/>
      <c r="W49" s="104">
        <v>1036801</v>
      </c>
      <c r="X49" s="105"/>
      <c r="Y49" s="104">
        <v>5806</v>
      </c>
      <c r="Z49" s="105"/>
      <c r="AA49" s="104">
        <v>27404</v>
      </c>
      <c r="AB49" s="106"/>
      <c r="AC49" s="140">
        <v>1967870</v>
      </c>
      <c r="AD49" s="106">
        <v>1967870</v>
      </c>
      <c r="AE49" s="137" t="s">
        <v>74</v>
      </c>
    </row>
    <row r="50" spans="1:31" s="78" customFormat="1" ht="24.95" customHeight="1">
      <c r="A50" s="10" t="s">
        <v>76</v>
      </c>
      <c r="B50" s="24" t="s">
        <v>77</v>
      </c>
      <c r="C50" s="47"/>
      <c r="D50" s="47"/>
      <c r="E50" s="110">
        <v>273614</v>
      </c>
      <c r="F50" s="111">
        <v>5226505</v>
      </c>
      <c r="G50" s="110">
        <v>22481</v>
      </c>
      <c r="H50" s="112">
        <v>277424</v>
      </c>
      <c r="I50" s="112">
        <v>22481</v>
      </c>
      <c r="J50" s="112">
        <v>277424</v>
      </c>
      <c r="K50" s="112"/>
      <c r="L50" s="113"/>
      <c r="M50" s="100"/>
      <c r="N50" s="101"/>
      <c r="O50" s="101"/>
      <c r="P50" s="101"/>
      <c r="Q50" s="101"/>
      <c r="R50" s="101"/>
      <c r="S50" s="101"/>
      <c r="T50" s="101"/>
      <c r="U50" s="101"/>
      <c r="V50" s="114"/>
      <c r="W50" s="156">
        <v>5207834</v>
      </c>
      <c r="X50" s="101"/>
      <c r="Y50" s="100"/>
      <c r="Z50" s="101"/>
      <c r="AA50" s="100"/>
      <c r="AB50" s="114"/>
      <c r="AC50" s="136">
        <v>5503929</v>
      </c>
      <c r="AD50" s="114">
        <v>5503929</v>
      </c>
      <c r="AE50" s="137" t="s">
        <v>76</v>
      </c>
    </row>
    <row r="51" spans="1:31" s="78" customFormat="1" ht="24.95" customHeight="1">
      <c r="A51" s="10" t="s">
        <v>78</v>
      </c>
      <c r="B51" s="11"/>
      <c r="C51" s="48" t="s">
        <v>79</v>
      </c>
      <c r="D51" s="49"/>
      <c r="E51" s="107">
        <v>12306</v>
      </c>
      <c r="F51" s="109">
        <v>571867</v>
      </c>
      <c r="G51" s="107">
        <v>16140</v>
      </c>
      <c r="H51" s="108"/>
      <c r="I51" s="108">
        <v>16140</v>
      </c>
      <c r="J51" s="108"/>
      <c r="K51" s="108"/>
      <c r="L51" s="109"/>
      <c r="M51" s="100"/>
      <c r="N51" s="101"/>
      <c r="O51" s="101"/>
      <c r="P51" s="101"/>
      <c r="Q51" s="101"/>
      <c r="R51" s="101"/>
      <c r="S51" s="101"/>
      <c r="T51" s="101"/>
      <c r="U51" s="101"/>
      <c r="V51" s="114"/>
      <c r="W51" s="100">
        <v>543421</v>
      </c>
      <c r="X51" s="101"/>
      <c r="Y51" s="100"/>
      <c r="Z51" s="101"/>
      <c r="AA51" s="100"/>
      <c r="AB51" s="114"/>
      <c r="AC51" s="136">
        <v>571867</v>
      </c>
      <c r="AD51" s="114">
        <v>571867</v>
      </c>
      <c r="AE51" s="137" t="s">
        <v>78</v>
      </c>
    </row>
    <row r="52" spans="1:31" s="78" customFormat="1" ht="24.95" customHeight="1">
      <c r="A52" s="10" t="s">
        <v>80</v>
      </c>
      <c r="B52" s="11"/>
      <c r="C52" s="48" t="s">
        <v>81</v>
      </c>
      <c r="D52" s="49"/>
      <c r="E52" s="107"/>
      <c r="F52" s="109">
        <v>2151741</v>
      </c>
      <c r="G52" s="107"/>
      <c r="H52" s="108"/>
      <c r="I52" s="108"/>
      <c r="J52" s="108"/>
      <c r="K52" s="108"/>
      <c r="L52" s="109"/>
      <c r="M52" s="100"/>
      <c r="N52" s="101"/>
      <c r="O52" s="101"/>
      <c r="P52" s="101"/>
      <c r="Q52" s="101"/>
      <c r="R52" s="101"/>
      <c r="S52" s="101"/>
      <c r="T52" s="101"/>
      <c r="U52" s="101"/>
      <c r="V52" s="114"/>
      <c r="W52" s="100">
        <v>2151741</v>
      </c>
      <c r="X52" s="101"/>
      <c r="Y52" s="100"/>
      <c r="Z52" s="101"/>
      <c r="AA52" s="100"/>
      <c r="AB52" s="114"/>
      <c r="AC52" s="136">
        <v>2151741</v>
      </c>
      <c r="AD52" s="114">
        <v>2151741</v>
      </c>
      <c r="AE52" s="137" t="s">
        <v>80</v>
      </c>
    </row>
    <row r="53" spans="1:31" s="78" customFormat="1" ht="24.95" customHeight="1">
      <c r="A53" s="10" t="s">
        <v>82</v>
      </c>
      <c r="B53" s="11"/>
      <c r="C53" s="48" t="s">
        <v>83</v>
      </c>
      <c r="D53" s="49"/>
      <c r="E53" s="107"/>
      <c r="F53" s="109">
        <v>987831</v>
      </c>
      <c r="G53" s="107"/>
      <c r="H53" s="108"/>
      <c r="I53" s="108"/>
      <c r="J53" s="108"/>
      <c r="K53" s="108"/>
      <c r="L53" s="109"/>
      <c r="M53" s="100"/>
      <c r="N53" s="101"/>
      <c r="O53" s="101"/>
      <c r="P53" s="101"/>
      <c r="Q53" s="101"/>
      <c r="R53" s="101"/>
      <c r="S53" s="101"/>
      <c r="T53" s="101"/>
      <c r="U53" s="101"/>
      <c r="V53" s="114"/>
      <c r="W53" s="100">
        <v>987831</v>
      </c>
      <c r="X53" s="101"/>
      <c r="Y53" s="100"/>
      <c r="Z53" s="101"/>
      <c r="AA53" s="100"/>
      <c r="AB53" s="114"/>
      <c r="AC53" s="136">
        <v>987831</v>
      </c>
      <c r="AD53" s="114">
        <v>987831</v>
      </c>
      <c r="AE53" s="137" t="s">
        <v>82</v>
      </c>
    </row>
    <row r="54" spans="1:31" s="78" customFormat="1" ht="24.95" customHeight="1">
      <c r="A54" s="10" t="s">
        <v>84</v>
      </c>
      <c r="B54" s="11"/>
      <c r="C54" s="48" t="s">
        <v>85</v>
      </c>
      <c r="D54" s="49"/>
      <c r="E54" s="107"/>
      <c r="F54" s="114">
        <v>1506358</v>
      </c>
      <c r="G54" s="107"/>
      <c r="H54" s="108"/>
      <c r="I54" s="108"/>
      <c r="J54" s="108"/>
      <c r="K54" s="108"/>
      <c r="L54" s="109"/>
      <c r="M54" s="100"/>
      <c r="N54" s="101"/>
      <c r="O54" s="101"/>
      <c r="P54" s="101"/>
      <c r="Q54" s="101"/>
      <c r="R54" s="101"/>
      <c r="S54" s="101"/>
      <c r="T54" s="101"/>
      <c r="U54" s="101"/>
      <c r="V54" s="114"/>
      <c r="W54" s="100">
        <v>1506358</v>
      </c>
      <c r="X54" s="101"/>
      <c r="Y54" s="100"/>
      <c r="Z54" s="101"/>
      <c r="AA54" s="100"/>
      <c r="AB54" s="114"/>
      <c r="AC54" s="136">
        <v>1506358</v>
      </c>
      <c r="AD54" s="114">
        <v>1506358</v>
      </c>
      <c r="AE54" s="137" t="s">
        <v>84</v>
      </c>
    </row>
    <row r="55" spans="1:31" s="78" customFormat="1" ht="24.95" customHeight="1">
      <c r="A55" s="10" t="s">
        <v>86</v>
      </c>
      <c r="B55" s="11"/>
      <c r="C55" s="48" t="s">
        <v>87</v>
      </c>
      <c r="D55" s="49"/>
      <c r="E55" s="107">
        <v>261308</v>
      </c>
      <c r="F55" s="108">
        <v>-16116</v>
      </c>
      <c r="G55" s="107"/>
      <c r="H55" s="108">
        <v>277424</v>
      </c>
      <c r="I55" s="108"/>
      <c r="J55" s="108">
        <v>277424</v>
      </c>
      <c r="K55" s="108"/>
      <c r="L55" s="109"/>
      <c r="M55" s="100"/>
      <c r="N55" s="101"/>
      <c r="O55" s="101"/>
      <c r="P55" s="101"/>
      <c r="Q55" s="101"/>
      <c r="R55" s="101"/>
      <c r="S55" s="101"/>
      <c r="T55" s="101"/>
      <c r="U55" s="101"/>
      <c r="V55" s="114"/>
      <c r="W55" s="100"/>
      <c r="X55" s="101"/>
      <c r="Y55" s="100"/>
      <c r="Z55" s="101"/>
      <c r="AA55" s="100"/>
      <c r="AB55" s="114"/>
      <c r="AC55" s="136">
        <v>261308</v>
      </c>
      <c r="AD55" s="114">
        <v>261308</v>
      </c>
      <c r="AE55" s="137" t="s">
        <v>86</v>
      </c>
    </row>
    <row r="56" spans="1:31" s="78" customFormat="1" ht="24.95" customHeight="1" thickBot="1">
      <c r="A56" s="10" t="s">
        <v>88</v>
      </c>
      <c r="B56" s="19"/>
      <c r="C56" s="50" t="s">
        <v>89</v>
      </c>
      <c r="D56" s="46"/>
      <c r="E56" s="104"/>
      <c r="F56" s="106">
        <v>24824</v>
      </c>
      <c r="G56" s="104">
        <v>6341</v>
      </c>
      <c r="H56" s="105"/>
      <c r="I56" s="105">
        <v>6341</v>
      </c>
      <c r="J56" s="105"/>
      <c r="K56" s="105"/>
      <c r="L56" s="106"/>
      <c r="M56" s="102"/>
      <c r="N56" s="103"/>
      <c r="O56" s="103"/>
      <c r="P56" s="103"/>
      <c r="Q56" s="103"/>
      <c r="R56" s="103"/>
      <c r="S56" s="103"/>
      <c r="T56" s="103"/>
      <c r="U56" s="103"/>
      <c r="V56" s="138"/>
      <c r="W56" s="104">
        <v>18483</v>
      </c>
      <c r="X56" s="105"/>
      <c r="Y56" s="104"/>
      <c r="Z56" s="105"/>
      <c r="AA56" s="104"/>
      <c r="AB56" s="106"/>
      <c r="AC56" s="140">
        <v>24824</v>
      </c>
      <c r="AD56" s="106">
        <v>24824</v>
      </c>
      <c r="AE56" s="137" t="s">
        <v>88</v>
      </c>
    </row>
    <row r="57" spans="1:31" s="78" customFormat="1" ht="24.95" customHeight="1">
      <c r="A57" s="10" t="s">
        <v>90</v>
      </c>
      <c r="B57" s="51" t="s">
        <v>91</v>
      </c>
      <c r="C57" s="52"/>
      <c r="D57" s="34"/>
      <c r="E57" s="100">
        <v>574667</v>
      </c>
      <c r="F57" s="101">
        <v>605046</v>
      </c>
      <c r="G57" s="100">
        <v>15774</v>
      </c>
      <c r="H57" s="101">
        <v>41189</v>
      </c>
      <c r="I57" s="101">
        <v>15774</v>
      </c>
      <c r="J57" s="101">
        <v>41189</v>
      </c>
      <c r="K57" s="101"/>
      <c r="L57" s="101"/>
      <c r="M57" s="100">
        <v>56</v>
      </c>
      <c r="N57" s="101">
        <v>1773</v>
      </c>
      <c r="O57" s="101">
        <v>56</v>
      </c>
      <c r="P57" s="101">
        <v>1773</v>
      </c>
      <c r="Q57" s="101"/>
      <c r="R57" s="101"/>
      <c r="S57" s="101"/>
      <c r="T57" s="101"/>
      <c r="U57" s="101"/>
      <c r="V57" s="114"/>
      <c r="W57" s="173">
        <v>7288</v>
      </c>
      <c r="X57" s="172">
        <v>7400</v>
      </c>
      <c r="Y57" s="100"/>
      <c r="Z57" s="101"/>
      <c r="AA57" s="100">
        <v>310464</v>
      </c>
      <c r="AB57" s="114">
        <v>252841</v>
      </c>
      <c r="AC57" s="136">
        <v>908249</v>
      </c>
      <c r="AD57" s="114">
        <v>908249</v>
      </c>
      <c r="AE57" s="137" t="s">
        <v>90</v>
      </c>
    </row>
    <row r="58" spans="1:31" s="78" customFormat="1" ht="24.95" customHeight="1">
      <c r="A58" s="10" t="s">
        <v>92</v>
      </c>
      <c r="B58" s="11"/>
      <c r="C58" s="32" t="s">
        <v>93</v>
      </c>
      <c r="D58" s="49"/>
      <c r="E58" s="100">
        <v>498671</v>
      </c>
      <c r="F58" s="101">
        <v>528969</v>
      </c>
      <c r="G58" s="100">
        <v>13683</v>
      </c>
      <c r="H58" s="101">
        <v>35290</v>
      </c>
      <c r="I58" s="101">
        <v>13683</v>
      </c>
      <c r="J58" s="101">
        <v>35290</v>
      </c>
      <c r="K58" s="101"/>
      <c r="L58" s="101"/>
      <c r="M58" s="100">
        <v>56</v>
      </c>
      <c r="N58" s="101">
        <v>1773</v>
      </c>
      <c r="O58" s="101">
        <v>56</v>
      </c>
      <c r="P58" s="101">
        <v>1773</v>
      </c>
      <c r="Q58" s="101"/>
      <c r="R58" s="101"/>
      <c r="S58" s="101"/>
      <c r="T58" s="101"/>
      <c r="U58" s="101"/>
      <c r="V58" s="114"/>
      <c r="W58" s="100"/>
      <c r="X58" s="101">
        <v>2557</v>
      </c>
      <c r="Y58" s="100"/>
      <c r="Z58" s="101"/>
      <c r="AA58" s="100">
        <v>168304</v>
      </c>
      <c r="AB58" s="114">
        <v>112125</v>
      </c>
      <c r="AC58" s="136">
        <v>680714</v>
      </c>
      <c r="AD58" s="114">
        <v>680714</v>
      </c>
      <c r="AE58" s="137" t="s">
        <v>92</v>
      </c>
    </row>
    <row r="59" spans="1:31" s="78" customFormat="1" ht="24.95" customHeight="1">
      <c r="A59" s="10" t="s">
        <v>94</v>
      </c>
      <c r="B59" s="40"/>
      <c r="C59" s="48" t="s">
        <v>95</v>
      </c>
      <c r="D59" s="53"/>
      <c r="E59" s="107">
        <v>75996</v>
      </c>
      <c r="F59" s="108">
        <v>76077</v>
      </c>
      <c r="G59" s="107">
        <v>2091</v>
      </c>
      <c r="H59" s="108">
        <v>3193</v>
      </c>
      <c r="I59" s="108">
        <v>2091</v>
      </c>
      <c r="J59" s="108">
        <v>3193</v>
      </c>
      <c r="K59" s="108"/>
      <c r="L59" s="108"/>
      <c r="M59" s="107"/>
      <c r="N59" s="108"/>
      <c r="O59" s="108"/>
      <c r="P59" s="108"/>
      <c r="Q59" s="108"/>
      <c r="R59" s="108"/>
      <c r="S59" s="108"/>
      <c r="T59" s="108"/>
      <c r="U59" s="108"/>
      <c r="V59" s="109"/>
      <c r="W59" s="107">
        <v>4582</v>
      </c>
      <c r="X59" s="108">
        <v>4843</v>
      </c>
      <c r="Y59" s="107"/>
      <c r="Z59" s="108"/>
      <c r="AA59" s="107">
        <v>142160</v>
      </c>
      <c r="AB59" s="109">
        <v>140716</v>
      </c>
      <c r="AC59" s="141">
        <v>224829</v>
      </c>
      <c r="AD59" s="109">
        <v>224829</v>
      </c>
      <c r="AE59" s="137" t="s">
        <v>94</v>
      </c>
    </row>
    <row r="60" spans="1:31" s="78" customFormat="1" ht="24.95" customHeight="1" thickBot="1">
      <c r="A60" s="10" t="s">
        <v>96</v>
      </c>
      <c r="B60" s="19"/>
      <c r="C60" s="50" t="s">
        <v>97</v>
      </c>
      <c r="D60" s="46"/>
      <c r="E60" s="104"/>
      <c r="F60" s="105"/>
      <c r="G60" s="104"/>
      <c r="H60" s="105">
        <v>2706</v>
      </c>
      <c r="I60" s="105"/>
      <c r="J60" s="105">
        <v>2706</v>
      </c>
      <c r="K60" s="105"/>
      <c r="L60" s="105"/>
      <c r="M60" s="104"/>
      <c r="N60" s="105"/>
      <c r="O60" s="105"/>
      <c r="P60" s="105"/>
      <c r="Q60" s="103"/>
      <c r="R60" s="103"/>
      <c r="S60" s="103"/>
      <c r="T60" s="103"/>
      <c r="U60" s="103"/>
      <c r="V60" s="138"/>
      <c r="W60" s="104">
        <v>2706</v>
      </c>
      <c r="X60" s="105"/>
      <c r="Y60" s="104"/>
      <c r="Z60" s="105"/>
      <c r="AA60" s="104"/>
      <c r="AB60" s="106"/>
      <c r="AC60" s="140">
        <v>2706</v>
      </c>
      <c r="AD60" s="106">
        <v>2706</v>
      </c>
      <c r="AE60" s="137" t="s">
        <v>96</v>
      </c>
    </row>
    <row r="61" spans="1:31" s="78" customFormat="1" ht="24.95" customHeight="1">
      <c r="A61" s="10" t="s">
        <v>98</v>
      </c>
      <c r="B61" s="54" t="s">
        <v>99</v>
      </c>
      <c r="C61" s="55"/>
      <c r="D61" s="13"/>
      <c r="E61" s="100">
        <v>158359</v>
      </c>
      <c r="F61" s="101">
        <v>214347</v>
      </c>
      <c r="G61" s="100">
        <v>382802</v>
      </c>
      <c r="H61" s="101">
        <v>442824</v>
      </c>
      <c r="I61" s="101">
        <v>370872</v>
      </c>
      <c r="J61" s="101">
        <v>410869</v>
      </c>
      <c r="K61" s="101">
        <v>11930</v>
      </c>
      <c r="L61" s="101">
        <v>31955</v>
      </c>
      <c r="M61" s="100">
        <v>42986</v>
      </c>
      <c r="N61" s="101">
        <v>46283</v>
      </c>
      <c r="O61" s="101">
        <v>9323</v>
      </c>
      <c r="P61" s="101">
        <v>64</v>
      </c>
      <c r="Q61" s="101"/>
      <c r="R61" s="101">
        <v>129</v>
      </c>
      <c r="S61" s="101">
        <v>33663</v>
      </c>
      <c r="T61" s="101">
        <v>46090</v>
      </c>
      <c r="U61" s="101">
        <v>28747</v>
      </c>
      <c r="V61" s="114">
        <v>372</v>
      </c>
      <c r="W61" s="173">
        <v>163627</v>
      </c>
      <c r="X61" s="101"/>
      <c r="Y61" s="100"/>
      <c r="Z61" s="101">
        <v>2</v>
      </c>
      <c r="AA61" s="100">
        <v>26181</v>
      </c>
      <c r="AB61" s="114">
        <v>70499</v>
      </c>
      <c r="AC61" s="136">
        <v>773955</v>
      </c>
      <c r="AD61" s="114">
        <v>773955</v>
      </c>
      <c r="AE61" s="137" t="s">
        <v>98</v>
      </c>
    </row>
    <row r="62" spans="1:31" s="78" customFormat="1" ht="24.95" customHeight="1">
      <c r="A62" s="10" t="s">
        <v>100</v>
      </c>
      <c r="B62" s="56" t="s">
        <v>101</v>
      </c>
      <c r="C62" s="57"/>
      <c r="D62" s="41"/>
      <c r="E62" s="100">
        <v>23688</v>
      </c>
      <c r="F62" s="101">
        <v>16939</v>
      </c>
      <c r="G62" s="100">
        <v>2228066</v>
      </c>
      <c r="H62" s="101">
        <v>1974005</v>
      </c>
      <c r="I62" s="101">
        <v>2204820</v>
      </c>
      <c r="J62" s="101">
        <v>1939849</v>
      </c>
      <c r="K62" s="101">
        <v>23246</v>
      </c>
      <c r="L62" s="101">
        <v>34156</v>
      </c>
      <c r="M62" s="100">
        <v>6959</v>
      </c>
      <c r="N62" s="101">
        <v>183462</v>
      </c>
      <c r="O62" s="101">
        <v>4990</v>
      </c>
      <c r="P62" s="101">
        <v>21678</v>
      </c>
      <c r="Q62" s="101">
        <v>1969</v>
      </c>
      <c r="R62" s="101">
        <v>84446</v>
      </c>
      <c r="S62" s="101"/>
      <c r="T62" s="101">
        <v>77338</v>
      </c>
      <c r="U62" s="101"/>
      <c r="V62" s="114"/>
      <c r="W62" s="173">
        <v>30336</v>
      </c>
      <c r="X62" s="172">
        <v>67675</v>
      </c>
      <c r="Y62" s="100">
        <v>292</v>
      </c>
      <c r="Z62" s="101"/>
      <c r="AA62" s="100">
        <v>30610</v>
      </c>
      <c r="AB62" s="114">
        <v>77870</v>
      </c>
      <c r="AC62" s="136">
        <v>2319951</v>
      </c>
      <c r="AD62" s="114">
        <v>2319951</v>
      </c>
      <c r="AE62" s="137" t="s">
        <v>100</v>
      </c>
    </row>
    <row r="63" spans="1:31" s="78" customFormat="1" ht="24.95" customHeight="1">
      <c r="A63" s="10" t="s">
        <v>102</v>
      </c>
      <c r="B63" s="56" t="s">
        <v>103</v>
      </c>
      <c r="C63" s="55"/>
      <c r="D63" s="41"/>
      <c r="E63" s="100">
        <v>379894</v>
      </c>
      <c r="F63" s="101">
        <v>258374</v>
      </c>
      <c r="G63" s="100">
        <v>188225</v>
      </c>
      <c r="H63" s="101">
        <v>293916</v>
      </c>
      <c r="I63" s="101">
        <v>163172</v>
      </c>
      <c r="J63" s="101">
        <v>253800</v>
      </c>
      <c r="K63" s="101">
        <v>25053</v>
      </c>
      <c r="L63" s="101">
        <v>40116</v>
      </c>
      <c r="M63" s="100">
        <v>106823</v>
      </c>
      <c r="N63" s="101">
        <v>104120</v>
      </c>
      <c r="O63" s="101">
        <v>37833</v>
      </c>
      <c r="P63" s="101">
        <v>86004</v>
      </c>
      <c r="Q63" s="101">
        <v>4042</v>
      </c>
      <c r="R63" s="101">
        <v>1354</v>
      </c>
      <c r="S63" s="101">
        <v>64948</v>
      </c>
      <c r="T63" s="101">
        <v>16762</v>
      </c>
      <c r="U63" s="101">
        <v>55585</v>
      </c>
      <c r="V63" s="114">
        <v>1476</v>
      </c>
      <c r="W63" s="173">
        <v>99435</v>
      </c>
      <c r="X63" s="172">
        <v>34361</v>
      </c>
      <c r="Y63" s="100">
        <v>2930</v>
      </c>
      <c r="Z63" s="101">
        <v>147</v>
      </c>
      <c r="AA63" s="100">
        <v>134895</v>
      </c>
      <c r="AB63" s="114">
        <v>221284</v>
      </c>
      <c r="AC63" s="136">
        <v>912202</v>
      </c>
      <c r="AD63" s="114">
        <v>912202</v>
      </c>
      <c r="AE63" s="137" t="s">
        <v>102</v>
      </c>
    </row>
    <row r="64" spans="1:31" s="78" customFormat="1" ht="24.95" customHeight="1">
      <c r="A64" s="10" t="s">
        <v>104</v>
      </c>
      <c r="B64" s="51" t="s">
        <v>105</v>
      </c>
      <c r="C64" s="55"/>
      <c r="D64" s="41"/>
      <c r="E64" s="100">
        <v>304069</v>
      </c>
      <c r="F64" s="101"/>
      <c r="G64" s="100">
        <v>1277341</v>
      </c>
      <c r="H64" s="101"/>
      <c r="I64" s="101">
        <v>1257429</v>
      </c>
      <c r="J64" s="101"/>
      <c r="K64" s="101">
        <v>19912</v>
      </c>
      <c r="L64" s="101"/>
      <c r="M64" s="100"/>
      <c r="N64" s="101"/>
      <c r="O64" s="101"/>
      <c r="P64" s="101"/>
      <c r="Q64" s="101"/>
      <c r="R64" s="101"/>
      <c r="S64" s="101"/>
      <c r="T64" s="101"/>
      <c r="U64" s="101"/>
      <c r="V64" s="114"/>
      <c r="W64" s="100"/>
      <c r="X64" s="101"/>
      <c r="Y64" s="100"/>
      <c r="Z64" s="101"/>
      <c r="AA64" s="100"/>
      <c r="AB64" s="114">
        <v>1581410</v>
      </c>
      <c r="AC64" s="136">
        <v>1581410</v>
      </c>
      <c r="AD64" s="114">
        <v>1581410</v>
      </c>
      <c r="AE64" s="137" t="s">
        <v>104</v>
      </c>
    </row>
    <row r="65" spans="1:32" s="78" customFormat="1" ht="24.95" customHeight="1">
      <c r="A65" s="10" t="s">
        <v>106</v>
      </c>
      <c r="B65" s="56" t="s">
        <v>107</v>
      </c>
      <c r="C65" s="55"/>
      <c r="D65" s="41"/>
      <c r="E65" s="100">
        <v>3403015</v>
      </c>
      <c r="F65" s="101"/>
      <c r="G65" s="100">
        <v>420755</v>
      </c>
      <c r="H65" s="101"/>
      <c r="I65" s="101">
        <v>418545</v>
      </c>
      <c r="J65" s="101"/>
      <c r="K65" s="101">
        <v>2210</v>
      </c>
      <c r="L65" s="101"/>
      <c r="M65" s="100">
        <v>1881833</v>
      </c>
      <c r="N65" s="101"/>
      <c r="O65" s="101">
        <v>1185200</v>
      </c>
      <c r="P65" s="101"/>
      <c r="Q65" s="101"/>
      <c r="R65" s="101"/>
      <c r="S65" s="101">
        <v>696633</v>
      </c>
      <c r="T65" s="101"/>
      <c r="U65" s="101">
        <v>695184</v>
      </c>
      <c r="V65" s="114"/>
      <c r="W65" s="173">
        <v>234301</v>
      </c>
      <c r="X65" s="101"/>
      <c r="Y65" s="100"/>
      <c r="Z65" s="101"/>
      <c r="AA65" s="100"/>
      <c r="AB65" s="114">
        <v>5939904</v>
      </c>
      <c r="AC65" s="136">
        <v>5939904</v>
      </c>
      <c r="AD65" s="114">
        <v>5939904</v>
      </c>
      <c r="AE65" s="137" t="s">
        <v>106</v>
      </c>
    </row>
    <row r="66" spans="1:32" s="78" customFormat="1" ht="24.95" customHeight="1">
      <c r="A66" s="10" t="s">
        <v>108</v>
      </c>
      <c r="B66" s="51" t="s">
        <v>109</v>
      </c>
      <c r="C66" s="12"/>
      <c r="D66" s="13"/>
      <c r="E66" s="100">
        <v>224632</v>
      </c>
      <c r="F66" s="101">
        <v>393789</v>
      </c>
      <c r="G66" s="100">
        <v>8386</v>
      </c>
      <c r="H66" s="101">
        <v>690</v>
      </c>
      <c r="I66" s="101">
        <v>8386</v>
      </c>
      <c r="J66" s="101">
        <v>690</v>
      </c>
      <c r="K66" s="101"/>
      <c r="L66" s="101"/>
      <c r="M66" s="100">
        <v>122537</v>
      </c>
      <c r="N66" s="101">
        <v>23980</v>
      </c>
      <c r="O66" s="101">
        <v>122537</v>
      </c>
      <c r="P66" s="101">
        <v>23980</v>
      </c>
      <c r="Q66" s="101"/>
      <c r="R66" s="101"/>
      <c r="S66" s="101"/>
      <c r="T66" s="101"/>
      <c r="U66" s="101"/>
      <c r="V66" s="114"/>
      <c r="W66" s="100"/>
      <c r="X66" s="101"/>
      <c r="Y66" s="100"/>
      <c r="Z66" s="101"/>
      <c r="AA66" s="100">
        <v>418459</v>
      </c>
      <c r="AB66" s="114">
        <v>320055</v>
      </c>
      <c r="AC66" s="136">
        <v>774014</v>
      </c>
      <c r="AD66" s="114">
        <v>738514</v>
      </c>
      <c r="AE66" s="137" t="s">
        <v>108</v>
      </c>
    </row>
    <row r="67" spans="1:32" s="78" customFormat="1" ht="24.95" customHeight="1">
      <c r="A67" s="10" t="s">
        <v>110</v>
      </c>
      <c r="B67" s="11"/>
      <c r="C67" s="15" t="s">
        <v>111</v>
      </c>
      <c r="D67" s="13"/>
      <c r="E67" s="100">
        <v>33884</v>
      </c>
      <c r="F67" s="101"/>
      <c r="G67" s="100"/>
      <c r="H67" s="101"/>
      <c r="I67" s="101"/>
      <c r="J67" s="101"/>
      <c r="K67" s="101"/>
      <c r="L67" s="101"/>
      <c r="M67" s="100">
        <v>36455</v>
      </c>
      <c r="N67" s="101">
        <v>19522</v>
      </c>
      <c r="O67" s="101">
        <v>36455</v>
      </c>
      <c r="P67" s="101">
        <v>19522</v>
      </c>
      <c r="Q67" s="101"/>
      <c r="R67" s="101"/>
      <c r="S67" s="101"/>
      <c r="T67" s="108"/>
      <c r="U67" s="142"/>
      <c r="V67" s="114"/>
      <c r="W67" s="100"/>
      <c r="X67" s="114"/>
      <c r="Y67" s="100"/>
      <c r="Z67" s="114"/>
      <c r="AA67" s="100">
        <v>19522</v>
      </c>
      <c r="AB67" s="114">
        <v>34839</v>
      </c>
      <c r="AC67" s="136">
        <v>89861</v>
      </c>
      <c r="AD67" s="114">
        <v>54361</v>
      </c>
      <c r="AE67" s="137" t="s">
        <v>110</v>
      </c>
    </row>
    <row r="68" spans="1:32" s="78" customFormat="1" ht="24.95" customHeight="1" thickBot="1">
      <c r="A68" s="10" t="s">
        <v>112</v>
      </c>
      <c r="B68" s="54" t="s">
        <v>113</v>
      </c>
      <c r="C68" s="58"/>
      <c r="D68" s="41"/>
      <c r="E68" s="115">
        <v>736325</v>
      </c>
      <c r="F68" s="116">
        <v>241550</v>
      </c>
      <c r="G68" s="115">
        <v>180936</v>
      </c>
      <c r="H68" s="116">
        <v>485890</v>
      </c>
      <c r="I68" s="116">
        <v>173418</v>
      </c>
      <c r="J68" s="116">
        <v>473050</v>
      </c>
      <c r="K68" s="116">
        <v>7518</v>
      </c>
      <c r="L68" s="116">
        <v>12840</v>
      </c>
      <c r="M68" s="115">
        <v>33216</v>
      </c>
      <c r="N68" s="116">
        <v>102075</v>
      </c>
      <c r="O68" s="116">
        <v>317</v>
      </c>
      <c r="P68" s="116">
        <v>102075</v>
      </c>
      <c r="Q68" s="116">
        <v>11486</v>
      </c>
      <c r="R68" s="116"/>
      <c r="S68" s="116">
        <v>21413</v>
      </c>
      <c r="T68" s="116"/>
      <c r="U68" s="142">
        <v>13654</v>
      </c>
      <c r="V68" s="114"/>
      <c r="W68" s="174">
        <v>25652</v>
      </c>
      <c r="X68" s="171">
        <v>105943</v>
      </c>
      <c r="Y68" s="115">
        <v>12301</v>
      </c>
      <c r="Z68" s="143">
        <v>52972</v>
      </c>
      <c r="AA68" s="100">
        <v>0</v>
      </c>
      <c r="AB68" s="114">
        <v>0</v>
      </c>
      <c r="AC68" s="144">
        <v>988430</v>
      </c>
      <c r="AD68" s="143">
        <v>988430</v>
      </c>
      <c r="AE68" s="137" t="s">
        <v>112</v>
      </c>
    </row>
    <row r="69" spans="1:32" s="78" customFormat="1" ht="24.95" customHeight="1">
      <c r="A69" s="10" t="s">
        <v>114</v>
      </c>
      <c r="B69" s="59" t="s">
        <v>115</v>
      </c>
      <c r="C69" s="60"/>
      <c r="D69" s="61"/>
      <c r="E69" s="110"/>
      <c r="F69" s="112">
        <v>1564984</v>
      </c>
      <c r="G69" s="110"/>
      <c r="H69" s="112">
        <v>-6411763</v>
      </c>
      <c r="I69" s="112"/>
      <c r="J69" s="112">
        <v>-5487462</v>
      </c>
      <c r="K69" s="112"/>
      <c r="L69" s="112">
        <v>-924301</v>
      </c>
      <c r="M69" s="110"/>
      <c r="N69" s="112">
        <v>-7085699</v>
      </c>
      <c r="O69" s="112"/>
      <c r="P69" s="112">
        <v>-8546112</v>
      </c>
      <c r="Q69" s="112"/>
      <c r="R69" s="112">
        <v>-933808</v>
      </c>
      <c r="S69" s="112"/>
      <c r="T69" s="112">
        <v>2394221</v>
      </c>
      <c r="U69" s="145"/>
      <c r="V69" s="113">
        <v>2235125</v>
      </c>
      <c r="W69" s="110"/>
      <c r="X69" s="113">
        <v>15271110</v>
      </c>
      <c r="Y69" s="110"/>
      <c r="Z69" s="113">
        <v>258141</v>
      </c>
      <c r="AA69" s="110"/>
      <c r="AB69" s="113">
        <v>-3561273</v>
      </c>
      <c r="AC69" s="146"/>
      <c r="AD69" s="113">
        <v>35500</v>
      </c>
      <c r="AE69" s="137" t="s">
        <v>114</v>
      </c>
      <c r="AF69" s="169">
        <f>X21+X57+X62+X63+X68</f>
        <v>3177917</v>
      </c>
    </row>
    <row r="70" spans="1:32" s="78" customFormat="1" ht="24.95" customHeight="1" thickBot="1">
      <c r="A70" s="62" t="s">
        <v>116</v>
      </c>
      <c r="B70" s="63" t="s">
        <v>117</v>
      </c>
      <c r="C70" s="64"/>
      <c r="D70" s="65"/>
      <c r="E70" s="102">
        <v>39760143</v>
      </c>
      <c r="F70" s="103">
        <v>39760143</v>
      </c>
      <c r="G70" s="102">
        <v>12634679</v>
      </c>
      <c r="H70" s="103">
        <v>12634679</v>
      </c>
      <c r="I70" s="103">
        <v>12071094</v>
      </c>
      <c r="J70" s="103">
        <v>12071094</v>
      </c>
      <c r="K70" s="103">
        <v>563585</v>
      </c>
      <c r="L70" s="103">
        <v>563585</v>
      </c>
      <c r="M70" s="102">
        <v>5675990</v>
      </c>
      <c r="N70" s="103">
        <v>5675990</v>
      </c>
      <c r="O70" s="103">
        <v>2219310</v>
      </c>
      <c r="P70" s="103">
        <v>2219310</v>
      </c>
      <c r="Q70" s="103">
        <v>902864</v>
      </c>
      <c r="R70" s="103">
        <v>902864</v>
      </c>
      <c r="S70" s="103">
        <v>2553816</v>
      </c>
      <c r="T70" s="103">
        <v>2553816</v>
      </c>
      <c r="U70" s="147">
        <v>2240933</v>
      </c>
      <c r="V70" s="138">
        <v>2240933</v>
      </c>
      <c r="W70" s="102">
        <v>18449027</v>
      </c>
      <c r="X70" s="138">
        <v>18449027</v>
      </c>
      <c r="Y70" s="102">
        <v>586450</v>
      </c>
      <c r="Z70" s="138">
        <v>586450</v>
      </c>
      <c r="AA70" s="102">
        <v>6563653</v>
      </c>
      <c r="AB70" s="138">
        <v>6563653</v>
      </c>
      <c r="AC70" s="139">
        <v>83669942</v>
      </c>
      <c r="AD70" s="138">
        <v>83669942</v>
      </c>
      <c r="AE70" s="148" t="s">
        <v>116</v>
      </c>
    </row>
    <row r="71" spans="1:32" ht="32.1" customHeight="1">
      <c r="A71" s="117" t="s">
        <v>134</v>
      </c>
      <c r="B71" s="118" t="s">
        <v>135</v>
      </c>
      <c r="C71" s="118"/>
      <c r="D71" s="118"/>
      <c r="E71" s="118">
        <v>1424092</v>
      </c>
      <c r="Q71" s="149"/>
      <c r="R71" s="149"/>
      <c r="S71" s="149"/>
      <c r="T71" s="149"/>
      <c r="U71" s="149"/>
      <c r="V71" s="149"/>
      <c r="W71" s="175">
        <f>W21+W57+W61+W62+W63+W65+W68</f>
        <v>565593</v>
      </c>
      <c r="X71" s="170">
        <f>X57+X62+X63+X68</f>
        <v>215379</v>
      </c>
      <c r="Y71" s="149"/>
      <c r="Z71" s="149"/>
      <c r="AA71" s="149"/>
      <c r="AB71" s="150"/>
      <c r="AC71" s="149"/>
      <c r="AD71" s="151"/>
      <c r="AE71" s="152" t="str">
        <f>+S1&amp;X1&amp;X2&amp;Y1</f>
        <v/>
      </c>
    </row>
  </sheetData>
  <mergeCells count="1">
    <mergeCell ref="AA4:A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家計BS</vt:lpstr>
      <vt:lpstr>201709末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吉田聡</dc:creator>
  <cp:lastModifiedBy>吉田聡</cp:lastModifiedBy>
  <dcterms:created xsi:type="dcterms:W3CDTF">2018-01-22T04:25:30Z</dcterms:created>
  <dcterms:modified xsi:type="dcterms:W3CDTF">2018-02-15T05:14:19Z</dcterms:modified>
</cp:coreProperties>
</file>